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510" windowWidth="14940" windowHeight="8910" firstSheet="1" activeTab="1"/>
  </bookViews>
  <sheets>
    <sheet name="Configurazione" sheetId="1" state="hidden" r:id="rId1"/>
    <sheet name="Indice" sheetId="2" r:id="rId2"/>
    <sheet name="T0000" sheetId="3" r:id="rId3"/>
    <sheet name="T0003" sheetId="4" r:id="rId4"/>
    <sheet name="T0007" sheetId="5" r:id="rId5"/>
    <sheet name="T0585" sheetId="6" r:id="rId6"/>
    <sheet name="T0586" sheetId="7" r:id="rId7"/>
    <sheet name="T0587" sheetId="8" r:id="rId8"/>
    <sheet name="T0588" sheetId="9" r:id="rId9"/>
    <sheet name="T0589" sheetId="10" r:id="rId10"/>
    <sheet name="T0590" sheetId="11" r:id="rId11"/>
    <sheet name="T0592" sheetId="12" r:id="rId12"/>
    <sheet name="T0594" sheetId="13" r:id="rId13"/>
    <sheet name="T0596" sheetId="14" r:id="rId14"/>
    <sheet name="T0597" sheetId="15" r:id="rId15"/>
    <sheet name="T0599" sheetId="16" r:id="rId16"/>
  </sheets>
  <definedNames>
    <definedName name="base_ns">'Configurazione'!$C$3</definedName>
    <definedName name="base_pref">'Configurazione'!$C$2</definedName>
    <definedName name="c_prev">'Configurazione'!$E$10</definedName>
    <definedName name="c_prev_end">'Configurazione'!$C$10</definedName>
    <definedName name="c_prev_end_import">'Indice'!$I$4</definedName>
    <definedName name="c_prev_end_input">'Configurazione'!$B$18</definedName>
    <definedName name="c_prev_end_text">'Configurazione'!$G$10</definedName>
    <definedName name="c_prev_import">'Configurazione'!$E$18</definedName>
    <definedName name="c_prev_label">'Configurazione'!$I$10</definedName>
    <definedName name="c_prev_prev_import">'Configurazione'!$F$18</definedName>
    <definedName name="c_prev_start">'Configurazione'!$D$10</definedName>
    <definedName name="c_prev_start_import">'Indice'!$G$4</definedName>
    <definedName name="c_prev_start_text">'Configurazione'!$H$10</definedName>
    <definedName name="c_this">'Configurazione'!$E$9</definedName>
    <definedName name="c_this_end">'Configurazione'!$C$9</definedName>
    <definedName name="c_this_end_import">'Indice'!$I$3</definedName>
    <definedName name="c_this_end_input">'Indice'!$C$3</definedName>
    <definedName name="c_this_end_text">'Configurazione'!$G$9</definedName>
    <definedName name="c_this_import">'Configurazione'!$E$17</definedName>
    <definedName name="c_this_label">'Configurazione'!$I$9</definedName>
    <definedName name="c_this_prev">'Configurazione'!$F$9</definedName>
    <definedName name="c_this_prev_import">'Configurazione'!$F$17</definedName>
    <definedName name="c_this_start">'Configurazione'!$D$9</definedName>
    <definedName name="c_this_start_import">'Indice'!$G$3</definedName>
    <definedName name="c_this_start_text">'Configurazione'!$H$9</definedName>
    <definedName name="cf">'Configurazione'!$C$14</definedName>
    <definedName name="fact">'Configurazione'!$N$24</definedName>
    <definedName name="foot">'Configurazione'!$N$27</definedName>
    <definedName name="instance_end">'Configurazione'!$N$28</definedName>
    <definedName name="instance_start">'Configurazione'!$N$22</definedName>
    <definedName name="lang">'Configurazione'!$H$1</definedName>
    <definedName name="ns">'Configurazione'!$C$5</definedName>
    <definedName name="pref">'Configurazione'!$C$4</definedName>
    <definedName name="schema_ref">'Configurazione'!$C$6</definedName>
    <definedName name="taxoDate">'Configurazione'!$C$1</definedName>
    <definedName name="tipobil">'Configurazione'!$E$1</definedName>
    <definedName name="tuple">'Configurazione'!$N$26</definedName>
    <definedName name="unit">'Configurazione'!$C$12</definedName>
  </definedNames>
  <calcPr fullCalcOnLoad="1"/>
</workbook>
</file>

<file path=xl/sharedStrings.xml><?xml version="1.0" encoding="utf-8"?>
<sst xmlns="http://schemas.openxmlformats.org/spreadsheetml/2006/main" count="651" uniqueCount="458">
  <si>
    <t>Fine esercizio</t>
  </si>
  <si>
    <t>Fine esecrizio precedente</t>
  </si>
  <si>
    <t>basePrefix</t>
  </si>
  <si>
    <t>baseNS</t>
  </si>
  <si>
    <t>prefix</t>
  </si>
  <si>
    <t>NS</t>
  </si>
  <si>
    <t>itcc-ci</t>
  </si>
  <si>
    <t>Valuta</t>
  </si>
  <si>
    <t>EUR</t>
  </si>
  <si>
    <t>Codice Fiscale</t>
  </si>
  <si>
    <t>this</t>
  </si>
  <si>
    <t>prev</t>
  </si>
  <si>
    <t>end</t>
  </si>
  <si>
    <t>start</t>
  </si>
  <si>
    <t>schemaref</t>
  </si>
  <si>
    <t>&lt;/instance&gt;</t>
  </si>
  <si>
    <t>&lt;tuple code="[tuple]" context_code="[cntx]"&gt;
    [facts]
  &lt;/tuple&gt;</t>
  </si>
  <si>
    <t>&lt;fact report_code="[rep]" cell_code="[cell]" context_code="[cntx]"&gt;[val]&lt;/fact&gt;</t>
  </si>
  <si>
    <t>label</t>
  </si>
  <si>
    <t>end_testo</t>
  </si>
  <si>
    <t>start_testo</t>
  </si>
  <si>
    <t>&lt;instance xmlns:[base_pref]="[base_ns]" xmlns:[pref]="[ns]" schemaRef="[schema_ref]"&gt;
  &lt;context id="[c_prev]"&gt;
    &lt;entity scheme="http://www.infocamere.it"&gt;[cf]&lt;/entity&gt;
    &lt;period&gt;
      &lt;startDate&gt;[c_prev_start]&lt;/startDate&gt;
      &lt;endDate&gt;[c_prev_end]&lt;/endDate&gt;
    &lt;/period&gt;
    &lt;scenario&gt;itcc-ci:depositato&lt;/scenario&gt;
    &lt;unit&gt;[unit]&lt;/unit&gt;    
  &lt;/context&gt;
  &lt;context id="[c_this]" id_prev="[c_prev]"&gt;
    &lt;entity scheme="http://www.infocamere.it"&gt;[cf]&lt;/entity&gt;
    &lt;period&gt;
      &lt;startDate&gt;[c_this_start]&lt;/startDate&gt;
      &lt;endDate&gt;[c_this_end]&lt;/endDate&gt;
    &lt;/period&gt;
    &lt;scenario&gt;itcc-ci:depositato&lt;/scenario&gt;
    &lt;unit&gt;[unit]&lt;/unit&gt;    
  &lt;/context&gt;</t>
  </si>
  <si>
    <t>end_import</t>
  </si>
  <si>
    <t>start_import</t>
  </si>
  <si>
    <t>this_import</t>
  </si>
  <si>
    <t>prev_import</t>
  </si>
  <si>
    <t>taxoDate</t>
  </si>
  <si>
    <t>tipobil</t>
  </si>
  <si>
    <t>&lt;foot href="[href]" label="[label]" report_code="[rep]" cell_code="[cell]"&gt;[val]&lt;/foot&gt;</t>
  </si>
  <si>
    <t>Esercizio di riferimento:</t>
  </si>
  <si>
    <t>inizio:</t>
  </si>
  <si>
    <t>fine:</t>
  </si>
  <si>
    <t>Esercizio precedente:</t>
  </si>
  <si>
    <t>formato (gg/mm/aaaa)</t>
  </si>
  <si>
    <t>lang</t>
  </si>
  <si>
    <t>micr</t>
  </si>
  <si>
    <t>2017-07-06</t>
  </si>
  <si>
    <t>Informazioni in calce allo stato patrimoniale micro</t>
  </si>
  <si>
    <t>Bilancio micro altre informazioni</t>
  </si>
  <si>
    <t xml:space="preserve">  Informazioni di cui agli artt. 2513 e 2545-sexies del Codice Civile</t>
  </si>
  <si>
    <t xml:space="preserve">  Informazioni richieste dalla legge in merito a startup e PMI innovative</t>
  </si>
  <si>
    <t>Dichiarazione di conformità del bilancio</t>
  </si>
  <si>
    <t>Informazioni generali sull'azienda</t>
  </si>
  <si>
    <t>Informazioni generali sull'impresa</t>
  </si>
  <si>
    <t>T0000.D01.1.001.000.000</t>
  </si>
  <si>
    <t xml:space="preserve">   Dati anagrafici</t>
  </si>
  <si>
    <t>T0000.D01.1.001.002.000</t>
  </si>
  <si>
    <t xml:space="preserve">      denominazione</t>
  </si>
  <si>
    <t>T0000.D01.1.001.002.002</t>
  </si>
  <si>
    <t xml:space="preserve">      sede</t>
  </si>
  <si>
    <t>T0000.D01.1.001.002.003</t>
  </si>
  <si>
    <t xml:space="preserve">      capitale sociale</t>
  </si>
  <si>
    <t>T0000.D01.1.001.002.004</t>
  </si>
  <si>
    <t xml:space="preserve">      capitale sociale interamente versato</t>
  </si>
  <si>
    <t>T0000.D01.1.001.002.005</t>
  </si>
  <si>
    <t xml:space="preserve">      codice CCIAA</t>
  </si>
  <si>
    <t>T0000.D01.1.001.002.006</t>
  </si>
  <si>
    <t xml:space="preserve">      partita IVA</t>
  </si>
  <si>
    <t>T0000.D01.1.001.002.007</t>
  </si>
  <si>
    <t xml:space="preserve">      codice fiscale</t>
  </si>
  <si>
    <t>T0000.D01.1.001.002.008</t>
  </si>
  <si>
    <t xml:space="preserve">      numero REA</t>
  </si>
  <si>
    <t>T0000.D01.1.001.002.009</t>
  </si>
  <si>
    <t xml:space="preserve">      forma giuridica</t>
  </si>
  <si>
    <t>T0000.D01.1.001.002.010</t>
  </si>
  <si>
    <t xml:space="preserve">      settore di attività prevalente (ATECO)</t>
  </si>
  <si>
    <t>T0000.D01.1.001.002.011</t>
  </si>
  <si>
    <t xml:space="preserve">      società in liquidazione</t>
  </si>
  <si>
    <t>T0000.D01.1.001.002.012</t>
  </si>
  <si>
    <t xml:space="preserve">      società con socio unico</t>
  </si>
  <si>
    <t>T0000.D01.1.001.002.013</t>
  </si>
  <si>
    <t xml:space="preserve">      società sottoposta ad altrui attività di direzione e coordinamento</t>
  </si>
  <si>
    <t>T0000.D01.1.001.002.014</t>
  </si>
  <si>
    <t xml:space="preserve">      denominazione della società o ente che esercita l'attività di direzione e coordinamento</t>
  </si>
  <si>
    <t>T0000.D01.1.001.002.015</t>
  </si>
  <si>
    <t xml:space="preserve">      appartenenza a un gruppo</t>
  </si>
  <si>
    <t>T0000.D01.1.001.002.016</t>
  </si>
  <si>
    <t xml:space="preserve">      denominazione della società capogruppo</t>
  </si>
  <si>
    <t>T0000.D01.1.001.002.017</t>
  </si>
  <si>
    <t xml:space="preserve">      paese della capogruppo</t>
  </si>
  <si>
    <t>T0000.D01.1.001.002.018</t>
  </si>
  <si>
    <t xml:space="preserve">      numero di iscrizione all'albo delle cooperative</t>
  </si>
  <si>
    <t>T0000.D01.1.001.002.019</t>
  </si>
  <si>
    <t>tipo_tab</t>
  </si>
  <si>
    <t>nr_row</t>
  </si>
  <si>
    <t>nr_col</t>
  </si>
  <si>
    <t>first_row</t>
  </si>
  <si>
    <t>first_col</t>
  </si>
  <si>
    <t>c1_code</t>
  </si>
  <si>
    <t>c1_cols</t>
  </si>
  <si>
    <t>c2_code</t>
  </si>
  <si>
    <t>c2_cols</t>
  </si>
  <si>
    <t>3</t>
  </si>
  <si>
    <t>4</t>
  </si>
  <si>
    <t>row_code_nrcol</t>
  </si>
  <si>
    <t>col_code_nrrow</t>
  </si>
  <si>
    <t>Stato patrimoniale micro</t>
  </si>
  <si>
    <t>Stato patrimoniale</t>
  </si>
  <si>
    <t>T0003.D01.1.001.000.000.000.000</t>
  </si>
  <si>
    <t xml:space="preserve">   Attivo</t>
  </si>
  <si>
    <t>T0003.D01.1.001.002.000.000.000</t>
  </si>
  <si>
    <t xml:space="preserve">      A) Crediti verso soci per versamenti ancora dovuti</t>
  </si>
  <si>
    <t>T0003.D01.1.001.002.002.000.000</t>
  </si>
  <si>
    <t xml:space="preserve">      B) Immobilizzazioni</t>
  </si>
  <si>
    <t>T0003.D01.1.001.002.003.000.000</t>
  </si>
  <si>
    <t xml:space="preserve">         I - Immobilizzazioni immateriali</t>
  </si>
  <si>
    <t>T0003.D01.1.001.002.003.002.000</t>
  </si>
  <si>
    <t xml:space="preserve">         II - Immobilizzazioni materiali</t>
  </si>
  <si>
    <t>T0003.D01.1.001.002.003.003.000</t>
  </si>
  <si>
    <t xml:space="preserve">         III - Immobilizzazioni finanziarie</t>
  </si>
  <si>
    <t>T0003.D01.1.001.002.003.004.000</t>
  </si>
  <si>
    <t xml:space="preserve">         Totale immobilizzazioni (B)</t>
  </si>
  <si>
    <t>T0003.D01.1.001.002.003.005.000</t>
  </si>
  <si>
    <t xml:space="preserve">      C) Attivo circolante</t>
  </si>
  <si>
    <t>T0003.D01.1.001.002.004.000.000</t>
  </si>
  <si>
    <t xml:space="preserve">         I - Rimanenze</t>
  </si>
  <si>
    <t>T0003.D01.1.001.002.004.002.000</t>
  </si>
  <si>
    <t xml:space="preserve">         Immobilizzazioni materiali destinate alla vendita</t>
  </si>
  <si>
    <t>T0003.D01.1.001.002.004.003.000</t>
  </si>
  <si>
    <t xml:space="preserve">         II - Crediti</t>
  </si>
  <si>
    <t>T0003.D01.1.001.002.004.004.000</t>
  </si>
  <si>
    <t xml:space="preserve">            esigibili entro l'esercizio successivo</t>
  </si>
  <si>
    <t>T0003.D01.1.001.002.004.004.002</t>
  </si>
  <si>
    <t xml:space="preserve">            esigibili oltre l'esercizio successivo</t>
  </si>
  <si>
    <t>T0003.D01.1.001.002.004.004.003</t>
  </si>
  <si>
    <t xml:space="preserve">            imposte anticipate</t>
  </si>
  <si>
    <t>T0003.D01.1.001.002.004.004.004</t>
  </si>
  <si>
    <t xml:space="preserve">            Totale crediti</t>
  </si>
  <si>
    <t>T0003.D01.1.001.002.004.004.005</t>
  </si>
  <si>
    <t xml:space="preserve">         III - Attività finanziarie che non costituiscono immobilizzazioni</t>
  </si>
  <si>
    <t>T0003.D01.1.001.002.004.005.000</t>
  </si>
  <si>
    <t xml:space="preserve">         IV - Disponibilità liquide</t>
  </si>
  <si>
    <t>T0003.D01.1.001.002.004.006.000</t>
  </si>
  <si>
    <t xml:space="preserve">         Totale attivo circolante (C)</t>
  </si>
  <si>
    <t>T0003.D01.1.001.002.004.007.000</t>
  </si>
  <si>
    <t xml:space="preserve">      D) Ratei e risconti</t>
  </si>
  <si>
    <t>T0003.D01.1.001.002.005.000.000</t>
  </si>
  <si>
    <t xml:space="preserve">      Totale attivo</t>
  </si>
  <si>
    <t>T0003.D01.1.001.002.006.000.000</t>
  </si>
  <si>
    <t xml:space="preserve">   Passivo</t>
  </si>
  <si>
    <t>T0003.D01.1.001.003.000.000.000</t>
  </si>
  <si>
    <t xml:space="preserve">      A) Patrimonio netto</t>
  </si>
  <si>
    <t>T0003.D01.1.001.003.002.000.000</t>
  </si>
  <si>
    <t xml:space="preserve">         I - Capitale</t>
  </si>
  <si>
    <t>T0003.D01.1.001.003.002.002.000</t>
  </si>
  <si>
    <t xml:space="preserve">         II - Riserva da soprapprezzo delle azioni</t>
  </si>
  <si>
    <t>T0003.D01.1.001.003.002.003.000</t>
  </si>
  <si>
    <t xml:space="preserve">         III - Riserve di rivalutazione</t>
  </si>
  <si>
    <t>T0003.D01.1.001.003.002.004.000</t>
  </si>
  <si>
    <t xml:space="preserve">         IV - Riserva legale</t>
  </si>
  <si>
    <t>T0003.D01.1.001.003.002.005.000</t>
  </si>
  <si>
    <t xml:space="preserve">         V - Riserve statutarie</t>
  </si>
  <si>
    <t>T0003.D01.1.001.003.002.006.000</t>
  </si>
  <si>
    <t xml:space="preserve">         VI - Altre riserve</t>
  </si>
  <si>
    <t>T0003.D01.1.001.003.002.007.000</t>
  </si>
  <si>
    <t xml:space="preserve">         VIII - Utili (perdite) portati a nuovo</t>
  </si>
  <si>
    <t>T0003.D01.1.001.003.002.008.000</t>
  </si>
  <si>
    <t xml:space="preserve">         IX - Utile (perdita) dell'esercizio</t>
  </si>
  <si>
    <t>T0003.D01.1.001.003.002.009.000</t>
  </si>
  <si>
    <t xml:space="preserve">         Perdita ripianata nell'esercizio</t>
  </si>
  <si>
    <t>T0003.D01.1.001.003.002.010.000</t>
  </si>
  <si>
    <t xml:space="preserve">         X - Riserva negativa per azioni proprie in portafoglio</t>
  </si>
  <si>
    <t>T0003.D01.1.001.003.002.011.000</t>
  </si>
  <si>
    <t xml:space="preserve">         Totale patrimonio netto</t>
  </si>
  <si>
    <t>T0003.D01.1.001.003.002.012.000</t>
  </si>
  <si>
    <t xml:space="preserve">      B) Fondi per rischi e oneri</t>
  </si>
  <si>
    <t>T0003.D01.1.001.003.003.000.000</t>
  </si>
  <si>
    <t xml:space="preserve">      C) Trattamento di fine rapporto di lavoro subordinato</t>
  </si>
  <si>
    <t>T0003.D01.1.001.003.004.000.000</t>
  </si>
  <si>
    <t xml:space="preserve">      D) Debiti</t>
  </si>
  <si>
    <t>T0003.D01.1.001.003.005.000.000</t>
  </si>
  <si>
    <t xml:space="preserve">         esigibili entro l'esercizio successivo</t>
  </si>
  <si>
    <t>T0003.D01.1.001.003.005.002.000</t>
  </si>
  <si>
    <t xml:space="preserve">         esigibili oltre l'esercizio successivo</t>
  </si>
  <si>
    <t>T0003.D01.1.001.003.005.003.000</t>
  </si>
  <si>
    <t xml:space="preserve">         Totale debiti</t>
  </si>
  <si>
    <t>T0003.D01.1.001.003.005.004.000</t>
  </si>
  <si>
    <t xml:space="preserve">      E) Ratei e risconti</t>
  </si>
  <si>
    <t>T0003.D01.1.001.003.006.000.000</t>
  </si>
  <si>
    <t xml:space="preserve">      Totale passivo</t>
  </si>
  <si>
    <t>T0003.D01.1.001.003.007.000.000</t>
  </si>
  <si>
    <t>Conto economico micro</t>
  </si>
  <si>
    <t>Conto economico</t>
  </si>
  <si>
    <t>T0007.D01.1.001.000.000.000.000</t>
  </si>
  <si>
    <t xml:space="preserve">   A) Valore della produzione</t>
  </si>
  <si>
    <t>T0007.D01.1.001.002.000.000.000</t>
  </si>
  <si>
    <t xml:space="preserve">      1) ricavi delle vendite e delle prestazioni</t>
  </si>
  <si>
    <t>T0007.D01.1.001.002.002.000.000</t>
  </si>
  <si>
    <t xml:space="preserve">      2), 3) variazioni delle rimanenze di prodotti in corso di lavorazione, semilavorati e finiti e dei lavori in corso su ordinazione</t>
  </si>
  <si>
    <t>T0007.D01.1.001.002.003.000.000</t>
  </si>
  <si>
    <t xml:space="preserve">         2), 3) variazioni delle rimanenze di prodotti in corso di lavorazione, semilavorati e finiti e dei lavori in corso su ordinazione</t>
  </si>
  <si>
    <t>T0007.D01.1.001.002.003.001.000</t>
  </si>
  <si>
    <t xml:space="preserve">         2) variazioni delle rimanenze di prodotti in corso di lavorazione, semilavorati e finiti</t>
  </si>
  <si>
    <t>T0007.D01.1.001.002.003.002.000</t>
  </si>
  <si>
    <t xml:space="preserve">         3) variazioni dei lavori in corso su ordinazione</t>
  </si>
  <si>
    <t>T0007.D01.1.001.002.003.003.000</t>
  </si>
  <si>
    <t xml:space="preserve">      4) incrementi di immobilizzazioni per lavori interni</t>
  </si>
  <si>
    <t>T0007.D01.1.001.002.004.000.000</t>
  </si>
  <si>
    <t xml:space="preserve">      5) altri ricavi e proventi</t>
  </si>
  <si>
    <t>T0007.D01.1.001.002.005.000.000</t>
  </si>
  <si>
    <t xml:space="preserve">         contributi in conto esercizio</t>
  </si>
  <si>
    <t>T0007.D01.1.001.002.005.002.000</t>
  </si>
  <si>
    <t xml:space="preserve">         altri</t>
  </si>
  <si>
    <t>T0007.D01.1.001.002.005.003.000</t>
  </si>
  <si>
    <t xml:space="preserve">         Totale altri ricavi e proventi</t>
  </si>
  <si>
    <t>T0007.D01.1.001.002.005.004.000</t>
  </si>
  <si>
    <t xml:space="preserve">      Totale valore della produzione</t>
  </si>
  <si>
    <t>T0007.D01.1.001.002.006.000.000</t>
  </si>
  <si>
    <t xml:space="preserve">   B) Costi della produzione</t>
  </si>
  <si>
    <t>T0007.D01.1.001.003.000.000.000</t>
  </si>
  <si>
    <t xml:space="preserve">      6) per materie prime, sussidiarie, di consumo e di merci</t>
  </si>
  <si>
    <t>T0007.D01.1.001.003.002.000.000</t>
  </si>
  <si>
    <t xml:space="preserve">      7) per servizi</t>
  </si>
  <si>
    <t>T0007.D01.1.001.003.003.000.000</t>
  </si>
  <si>
    <t xml:space="preserve">      8) per godimento di beni di terzi</t>
  </si>
  <si>
    <t>T0007.D01.1.001.003.004.000.000</t>
  </si>
  <si>
    <t xml:space="preserve">      9) per il personale</t>
  </si>
  <si>
    <t>T0007.D01.1.001.003.005.000.000</t>
  </si>
  <si>
    <t xml:space="preserve">         a) salari e stipendi</t>
  </si>
  <si>
    <t>T0007.D01.1.001.003.005.002.000</t>
  </si>
  <si>
    <t xml:space="preserve">         b) oneri sociali</t>
  </si>
  <si>
    <t>T0007.D01.1.001.003.005.003.000</t>
  </si>
  <si>
    <t xml:space="preserve">         c), d), e) trattamento di fine rapporto, trattamento di quiescenza, altri costi del personale</t>
  </si>
  <si>
    <t>T0007.D01.1.001.003.005.004.000</t>
  </si>
  <si>
    <t xml:space="preserve">            c), d), e) trattamento di fine rapporto, trattamento di quiescenza, altri costi del personale</t>
  </si>
  <si>
    <t>T0007.D01.1.001.003.005.004.001</t>
  </si>
  <si>
    <t xml:space="preserve">            c) trattamento di fine rapporto</t>
  </si>
  <si>
    <t>T0007.D01.1.001.003.005.004.002</t>
  </si>
  <si>
    <t xml:space="preserve">            d) trattamento di quiescenza e simili</t>
  </si>
  <si>
    <t>T0007.D01.1.001.003.005.004.003</t>
  </si>
  <si>
    <t xml:space="preserve">            e) altri costi</t>
  </si>
  <si>
    <t>T0007.D01.1.001.003.005.004.004</t>
  </si>
  <si>
    <t xml:space="preserve">         Totale costi per il personale</t>
  </si>
  <si>
    <t>T0007.D01.1.001.003.005.005.000</t>
  </si>
  <si>
    <t xml:space="preserve">      10) ammortamenti e svalutazioni</t>
  </si>
  <si>
    <t>T0007.D01.1.001.003.006.000.000</t>
  </si>
  <si>
    <t xml:space="preserve">         a), b), c) ammortamento delle immobilizzazioni immateriali e materiali, altre svalutazioni delle immobilizzazioni</t>
  </si>
  <si>
    <t>T0007.D01.1.001.003.006.002.000</t>
  </si>
  <si>
    <t xml:space="preserve">            a), b), c) ammortamento delle immobilizzazioni immateriali e materiali, altre svalutazioni delle immobilizzazioni</t>
  </si>
  <si>
    <t>T0007.D01.1.001.003.006.002.001</t>
  </si>
  <si>
    <t xml:space="preserve">            a) ammortamento delle immobilizzazioni immateriali</t>
  </si>
  <si>
    <t>T0007.D01.1.001.003.006.002.002</t>
  </si>
  <si>
    <t xml:space="preserve">            b) ammortamento delle immobilizzazioni materiali</t>
  </si>
  <si>
    <t>T0007.D01.1.001.003.006.002.003</t>
  </si>
  <si>
    <t xml:space="preserve">            c) altre svalutazioni delle immobilizzazioni</t>
  </si>
  <si>
    <t>T0007.D01.1.001.003.006.002.004</t>
  </si>
  <si>
    <t xml:space="preserve">         d) svalutazioni dei crediti compresi nell'attivo circolante e delle disponibilità liquide</t>
  </si>
  <si>
    <t>T0007.D01.1.001.003.006.003.000</t>
  </si>
  <si>
    <t xml:space="preserve">         Totale ammortamenti e svalutazioni</t>
  </si>
  <si>
    <t>T0007.D01.1.001.003.006.004.000</t>
  </si>
  <si>
    <t xml:space="preserve">      11) variazioni delle rimanenze di materie prime, sussidiarie, di consumo e merci</t>
  </si>
  <si>
    <t>T0007.D01.1.001.003.007.000.000</t>
  </si>
  <si>
    <t xml:space="preserve">      12) accantonamenti per rischi</t>
  </si>
  <si>
    <t>T0007.D01.1.001.003.008.000.000</t>
  </si>
  <si>
    <t xml:space="preserve">      13) altri accantonamenti</t>
  </si>
  <si>
    <t>T0007.D01.1.001.003.009.000.000</t>
  </si>
  <si>
    <t xml:space="preserve">      14) oneri diversi di gestione</t>
  </si>
  <si>
    <t>T0007.D01.1.001.003.010.000.000</t>
  </si>
  <si>
    <t xml:space="preserve">      Totale costi della produzione</t>
  </si>
  <si>
    <t>T0007.D01.1.001.003.011.000.000</t>
  </si>
  <si>
    <t xml:space="preserve">   Differenza tra valore e costi della produzione (A - B)</t>
  </si>
  <si>
    <t>T0007.D01.1.001.004.000.000.000</t>
  </si>
  <si>
    <t xml:space="preserve">   C) Proventi e oneri finanziari</t>
  </si>
  <si>
    <t>T0007.D01.1.001.005.000.000.000</t>
  </si>
  <si>
    <t xml:space="preserve">      15) proventi da partecipazioni</t>
  </si>
  <si>
    <t>T0007.D01.1.001.005.002.000.000</t>
  </si>
  <si>
    <t xml:space="preserve">         da imprese controllate</t>
  </si>
  <si>
    <t>T0007.D01.1.001.005.002.002.000</t>
  </si>
  <si>
    <t xml:space="preserve">         da imprese collegate</t>
  </si>
  <si>
    <t>T0007.D01.1.001.005.002.003.000</t>
  </si>
  <si>
    <t xml:space="preserve">         da imprese controllanti</t>
  </si>
  <si>
    <t>T0007.D01.1.001.005.002.004.000</t>
  </si>
  <si>
    <t xml:space="preserve">         da imprese sottoposte al controllo delle controllanti</t>
  </si>
  <si>
    <t>T0007.D01.1.001.005.002.005.000</t>
  </si>
  <si>
    <t>T0007.D01.1.001.005.002.006.000</t>
  </si>
  <si>
    <t xml:space="preserve">         Totale proventi da partecipazioni</t>
  </si>
  <si>
    <t>T0007.D01.1.001.005.002.007.000</t>
  </si>
  <si>
    <t xml:space="preserve">      16) altri proventi finanziari</t>
  </si>
  <si>
    <t>T0007.D01.1.001.005.003.000.000</t>
  </si>
  <si>
    <t xml:space="preserve">         a) da crediti iscritti nelle immobilizzazioni</t>
  </si>
  <si>
    <t>T0007.D01.1.001.005.003.002.000</t>
  </si>
  <si>
    <t xml:space="preserve">            da imprese controllate</t>
  </si>
  <si>
    <t>T0007.D01.1.001.005.003.002.002</t>
  </si>
  <si>
    <t xml:space="preserve">            da imprese collegate</t>
  </si>
  <si>
    <t>T0007.D01.1.001.005.003.002.003</t>
  </si>
  <si>
    <t xml:space="preserve">            da imprese controllanti</t>
  </si>
  <si>
    <t>T0007.D01.1.001.005.003.002.004</t>
  </si>
  <si>
    <t xml:space="preserve">            da imprese sottoposte al controllo delle controllanti</t>
  </si>
  <si>
    <t>T0007.D01.1.001.005.003.002.005</t>
  </si>
  <si>
    <t xml:space="preserve">            altri</t>
  </si>
  <si>
    <t>T0007.D01.1.001.005.003.002.006</t>
  </si>
  <si>
    <t xml:space="preserve">            Totale proventi finanziari da crediti iscritti nelle immobilizzazioni</t>
  </si>
  <si>
    <t>T0007.D01.1.001.005.003.002.007</t>
  </si>
  <si>
    <t xml:space="preserve">         b), c) da titoli iscritti nelle immobilizzazioni che non costituiscono partecipazioni e da titoli iscritti nell'attivo circolante che non costituiscono partecipazioni</t>
  </si>
  <si>
    <t>T0007.D01.1.001.005.003.003.000</t>
  </si>
  <si>
    <t xml:space="preserve">            b), c) da titoli iscritti nelle immobilizzazioni che non costituiscono partecipazioni e da titoli iscritti nell'attivo circolante che non costituiscono partecipazioni</t>
  </si>
  <si>
    <t>T0007.D01.1.001.005.003.003.001</t>
  </si>
  <si>
    <t xml:space="preserve">            b) da titoli iscritti nelle immobilizzazioni che non costituiscono partecipazioni</t>
  </si>
  <si>
    <t>T0007.D01.1.001.005.003.003.002</t>
  </si>
  <si>
    <t xml:space="preserve">            c) da titoli iscritti nell'attivo circolante che non costituiscono partecipazioni</t>
  </si>
  <si>
    <t>T0007.D01.1.001.005.003.003.003</t>
  </si>
  <si>
    <t xml:space="preserve">         d) proventi diversi dai precedenti</t>
  </si>
  <si>
    <t>T0007.D01.1.001.005.003.004.000</t>
  </si>
  <si>
    <t>T0007.D01.1.001.005.003.004.002</t>
  </si>
  <si>
    <t>T0007.D01.1.001.005.003.004.003</t>
  </si>
  <si>
    <t>T0007.D01.1.001.005.003.004.004</t>
  </si>
  <si>
    <t>T0007.D01.1.001.005.003.004.005</t>
  </si>
  <si>
    <t>T0007.D01.1.001.005.003.004.006</t>
  </si>
  <si>
    <t xml:space="preserve">            Totale proventi diversi dai precedenti</t>
  </si>
  <si>
    <t>T0007.D01.1.001.005.003.004.007</t>
  </si>
  <si>
    <t xml:space="preserve">         Totale altri proventi finanziari</t>
  </si>
  <si>
    <t>T0007.D01.1.001.005.003.005.000</t>
  </si>
  <si>
    <t xml:space="preserve">      17) interessi e altri oneri finanziari</t>
  </si>
  <si>
    <t>T0007.D01.1.001.005.004.000.000</t>
  </si>
  <si>
    <t xml:space="preserve">         verso imprese controllate</t>
  </si>
  <si>
    <t>T0007.D01.1.001.005.004.002.000</t>
  </si>
  <si>
    <t xml:space="preserve">         verso imprese collegate</t>
  </si>
  <si>
    <t>T0007.D01.1.001.005.004.003.000</t>
  </si>
  <si>
    <t xml:space="preserve">         verso imprese controllanti</t>
  </si>
  <si>
    <t>T0007.D01.1.001.005.004.004.000</t>
  </si>
  <si>
    <t xml:space="preserve">         verso imprese sottoposte al controllo delle controllanti</t>
  </si>
  <si>
    <t>T0007.D01.1.001.005.004.005.000</t>
  </si>
  <si>
    <t>T0007.D01.1.001.005.004.006.000</t>
  </si>
  <si>
    <t xml:space="preserve">         Totale interessi e altri oneri finanziari</t>
  </si>
  <si>
    <t>T0007.D01.1.001.005.004.007.000</t>
  </si>
  <si>
    <t xml:space="preserve">      17-bis) utili e perdite su cambi</t>
  </si>
  <si>
    <t>T0007.D01.1.001.005.005.000.000</t>
  </si>
  <si>
    <t xml:space="preserve">      Totale proventi e oneri finanziari (15 + 16 - 17 + - 17-bis)</t>
  </si>
  <si>
    <t>T0007.D01.1.001.005.006.000.000</t>
  </si>
  <si>
    <t xml:space="preserve">   D) Rettifiche di valore di attività e passività finanziarie</t>
  </si>
  <si>
    <t>T0007.D01.1.001.006.000.000.000</t>
  </si>
  <si>
    <t xml:space="preserve">      18) rivalutazioni</t>
  </si>
  <si>
    <t>T0007.D01.1.001.006.002.000.000</t>
  </si>
  <si>
    <t xml:space="preserve">         a) di partecipazioni</t>
  </si>
  <si>
    <t>T0007.D01.1.001.006.002.002.000</t>
  </si>
  <si>
    <t xml:space="preserve">         b) di immobilizzazioni finanziarie che non costituiscono partecipazioni</t>
  </si>
  <si>
    <t>T0007.D01.1.001.006.002.003.000</t>
  </si>
  <si>
    <t xml:space="preserve">         c) di titoli iscritti all'attivo circolante che non costituiscono partecipazioni</t>
  </si>
  <si>
    <t>T0007.D01.1.001.006.002.004.000</t>
  </si>
  <si>
    <t xml:space="preserve">         di attività finanziarie per la gestione accentrata della tesoreria</t>
  </si>
  <si>
    <t>T0007.D01.1.001.006.002.005.000</t>
  </si>
  <si>
    <t xml:space="preserve">         Totale rivalutazioni</t>
  </si>
  <si>
    <t>T0007.D01.1.001.006.002.006.000</t>
  </si>
  <si>
    <t xml:space="preserve">      19) svalutazioni</t>
  </si>
  <si>
    <t>T0007.D01.1.001.006.003.000.000</t>
  </si>
  <si>
    <t>T0007.D01.1.001.006.003.002.000</t>
  </si>
  <si>
    <t>T0007.D01.1.001.006.003.003.000</t>
  </si>
  <si>
    <t xml:space="preserve">         c) di titoli iscritti nell'attivo circolante che non costituiscono partecipazioni</t>
  </si>
  <si>
    <t>T0007.D01.1.001.006.003.004.000</t>
  </si>
  <si>
    <t>T0007.D01.1.001.006.003.005.000</t>
  </si>
  <si>
    <t xml:space="preserve">         Totale svalutazioni</t>
  </si>
  <si>
    <t>T0007.D01.1.001.006.003.006.000</t>
  </si>
  <si>
    <t xml:space="preserve">      Totale delle rettifiche di valore di attività e passività finanziarie (18 - 19)</t>
  </si>
  <si>
    <t>T0007.D01.1.001.006.004.000.000</t>
  </si>
  <si>
    <t xml:space="preserve">   Risultato prima delle imposte (A - B + - C + - D)</t>
  </si>
  <si>
    <t>T0007.D01.1.001.007.000.000.000</t>
  </si>
  <si>
    <t xml:space="preserve">   20) Imposte sul reddito dell'esercizio, correnti, differite e anticipate</t>
  </si>
  <si>
    <t>T0007.D01.1.001.008.000.000.000</t>
  </si>
  <si>
    <t xml:space="preserve">      imposte correnti</t>
  </si>
  <si>
    <t>T0007.D01.1.001.008.002.000.000</t>
  </si>
  <si>
    <t xml:space="preserve">      imposte relative a esercizi precedenti</t>
  </si>
  <si>
    <t>T0007.D01.1.001.008.003.000.000</t>
  </si>
  <si>
    <t xml:space="preserve">      imposte differite e anticipate</t>
  </si>
  <si>
    <t>T0007.D01.1.001.008.004.000.000</t>
  </si>
  <si>
    <t xml:space="preserve">      proventi (oneri) da adesione al regime di consolidato fiscale / trasparenza fiscale</t>
  </si>
  <si>
    <t>T0007.D01.1.001.008.005.000.000</t>
  </si>
  <si>
    <t xml:space="preserve">      Totale delle imposte sul reddito dell'esercizio, correnti, differite e anticipate</t>
  </si>
  <si>
    <t>T0007.D01.1.001.008.006.000.000</t>
  </si>
  <si>
    <t xml:space="preserve">   21) Utile (perdita) dell'esercizio</t>
  </si>
  <si>
    <t>T0007.D01.1.001.009.000.000.000</t>
  </si>
  <si>
    <t>Introduzione, informazioni in calce allo stato patrimoniale micro</t>
  </si>
  <si>
    <t>Introduzione</t>
  </si>
  <si>
    <t>T0585.D01.1.001</t>
  </si>
  <si>
    <t>Ammontare dei compensi, delle anticipazioni e dei crediti concessi ad amministratori e sindaci e degli impegni assunti per loro conto (prospetto)</t>
  </si>
  <si>
    <t>Amministratori</t>
  </si>
  <si>
    <t>Sindaci</t>
  </si>
  <si>
    <t>T0586.D02.1.001</t>
  </si>
  <si>
    <t>T0586.D02.1.002</t>
  </si>
  <si>
    <t>Compensi</t>
  </si>
  <si>
    <t>T0586.D01.1.002</t>
  </si>
  <si>
    <t>Anticipazioni</t>
  </si>
  <si>
    <t>T0586.D01.1.003</t>
  </si>
  <si>
    <t>Crediti</t>
  </si>
  <si>
    <t>T0586.D01.1.004</t>
  </si>
  <si>
    <t>Impegni assunti per loro conto per effetto di garanzie prestate</t>
  </si>
  <si>
    <t>T0586.D01.1.005</t>
  </si>
  <si>
    <t>3;4</t>
  </si>
  <si>
    <t>Importo complessivo degli impegni, delle garanzie e delle passività potenziali non risultanti dallo stato patrimoniale (prospetto)</t>
  </si>
  <si>
    <t>Importo</t>
  </si>
  <si>
    <t>T0587.D02.1.001</t>
  </si>
  <si>
    <t>Impegni</t>
  </si>
  <si>
    <t>T0587.D01.1.002.000</t>
  </si>
  <si>
    <t xml:space="preserve">   Impegni</t>
  </si>
  <si>
    <t>T0587.D01.1.002.001</t>
  </si>
  <si>
    <t xml:space="preserve">   di cui in materia di trattamento di quiescenza e simili</t>
  </si>
  <si>
    <t>T0587.D01.1.002.002</t>
  </si>
  <si>
    <t xml:space="preserve">   di cui nei confronti di imprese controllate</t>
  </si>
  <si>
    <t>T0587.D01.1.002.003</t>
  </si>
  <si>
    <t xml:space="preserve">   di cui nei confronti di imprese collegate</t>
  </si>
  <si>
    <t>T0587.D01.1.002.004</t>
  </si>
  <si>
    <t xml:space="preserve">   di cui nei confronti di imprese controllanti</t>
  </si>
  <si>
    <t>T0587.D01.1.002.005</t>
  </si>
  <si>
    <t xml:space="preserve">   di cui nei confronti di imprese sottoposte al controllo delle controllanti</t>
  </si>
  <si>
    <t>T0587.D01.1.002.006</t>
  </si>
  <si>
    <t>Garanzie</t>
  </si>
  <si>
    <t>T0587.D01.1.003.000</t>
  </si>
  <si>
    <t xml:space="preserve">   Garanzie</t>
  </si>
  <si>
    <t>T0587.D01.1.003.001</t>
  </si>
  <si>
    <t xml:space="preserve">   di cui reali</t>
  </si>
  <si>
    <t>T0587.D01.1.003.002</t>
  </si>
  <si>
    <t>Passività potenziali</t>
  </si>
  <si>
    <t>T0587.D01.1.004.000</t>
  </si>
  <si>
    <t>Azioni proprie e azioni o quote di società controllanti possedute, anche per tramite di società fiduciaria o per interposta persona abbreviato (prospetto)</t>
  </si>
  <si>
    <t>Azioni proprie</t>
  </si>
  <si>
    <t>Azioni o quote di società controllanti</t>
  </si>
  <si>
    <t>T0588.D02.1.001</t>
  </si>
  <si>
    <t>T0588.D02.1.002</t>
  </si>
  <si>
    <t>Numero</t>
  </si>
  <si>
    <t>T0588.D01.1.002</t>
  </si>
  <si>
    <t>Valore nominale</t>
  </si>
  <si>
    <t>T0588.D01.1.003</t>
  </si>
  <si>
    <t>Parte di capitale corrispondente</t>
  </si>
  <si>
    <t>T0588.D01.1.004</t>
  </si>
  <si>
    <t>Azioni proprie e di società controllanti acquisite o alienate nell'esercizio, anche per tramite di società fiduciaria o per interposta persona abbreviato (prospetto)</t>
  </si>
  <si>
    <t>T0589.D02.1.001</t>
  </si>
  <si>
    <t>T0589.D02.1.002</t>
  </si>
  <si>
    <t>Alienazioni nell'esercizio</t>
  </si>
  <si>
    <t>T0589.D01.1.002.000</t>
  </si>
  <si>
    <t xml:space="preserve">   Numero</t>
  </si>
  <si>
    <t>T0589.D01.1.002.002</t>
  </si>
  <si>
    <t xml:space="preserve">   Valore nominale</t>
  </si>
  <si>
    <t>T0589.D01.1.002.003</t>
  </si>
  <si>
    <t xml:space="preserve">   Parte di capitale corrispondente</t>
  </si>
  <si>
    <t>T0589.D01.1.002.004</t>
  </si>
  <si>
    <t xml:space="preserve">   Corrispettivo</t>
  </si>
  <si>
    <t>T0589.D01.1.002.005</t>
  </si>
  <si>
    <t>Acquisizioni nell'esercizio</t>
  </si>
  <si>
    <t>T0589.D01.1.003.000</t>
  </si>
  <si>
    <t>T0589.D01.1.003.002</t>
  </si>
  <si>
    <t>T0589.D01.1.003.003</t>
  </si>
  <si>
    <t>T0589.D01.1.003.004</t>
  </si>
  <si>
    <t>T0589.D01.1.003.005</t>
  </si>
  <si>
    <t>Commento, informazioni in calce allo stato patrimoniale micro</t>
  </si>
  <si>
    <t>T0590.D01.1.001</t>
  </si>
  <si>
    <t>Introduzione, bilancio micro altre informazioni</t>
  </si>
  <si>
    <t>T0592.D01.1.001</t>
  </si>
  <si>
    <t>Commento, informazioni di cui agli artt. 2513 e 2545-sexies del Codice Civile</t>
  </si>
  <si>
    <t>T0594.D01.1.001</t>
  </si>
  <si>
    <t>Commento, informazioni richieste dalla legge in merito a startup e PMI innovative</t>
  </si>
  <si>
    <t>T0596.D01.1.001</t>
  </si>
  <si>
    <t>Commento, bilancio micro altre informazioni</t>
  </si>
  <si>
    <t>T0597.D01.1.001</t>
  </si>
  <si>
    <t>Dichiarazione di conformità</t>
  </si>
  <si>
    <t>T0599.D01.1.001</t>
  </si>
  <si>
    <t>Bilancio al:</t>
  </si>
  <si>
    <t>Bilancio in forma micro</t>
  </si>
  <si>
    <t>(si/no)</t>
  </si>
  <si>
    <t>Footnote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</si>
</sst>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_(* #,##0.0_);_(* \(#,##0.0\);_(* &quot;-&quot;??_);_(@_)"/>
    <numFmt numFmtId="174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5" fillId="33" borderId="14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5" fillId="33" borderId="16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7" fillId="0" borderId="11" xfId="0" applyNumberFormat="1" applyFont="1" applyFill="1" applyBorder="1" applyAlignment="1" applyProtection="1">
      <alignment horizontal="right"/>
      <protection locked="0"/>
    </xf>
    <xf numFmtId="14" fontId="7" fillId="0" borderId="0" xfId="0" applyNumberFormat="1" applyFont="1" applyFill="1" applyBorder="1" applyAlignment="1" applyProtection="1">
      <alignment horizontal="right"/>
      <protection locked="0"/>
    </xf>
    <xf numFmtId="14" fontId="7" fillId="0" borderId="12" xfId="0" applyNumberFormat="1" applyFont="1" applyFill="1" applyBorder="1" applyAlignment="1" applyProtection="1">
      <alignment horizontal="right"/>
      <protection locked="0"/>
    </xf>
    <xf numFmtId="14" fontId="7" fillId="0" borderId="17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5" borderId="17" xfId="0" applyFill="1" applyBorder="1" applyAlignment="1" applyProtection="1">
      <alignment/>
      <protection locked="0"/>
    </xf>
    <xf numFmtId="49" fontId="3" fillId="0" borderId="17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3" borderId="19" xfId="0" applyFont="1" applyFill="1" applyBorder="1" applyAlignment="1">
      <alignment wrapText="1"/>
    </xf>
    <xf numFmtId="0" fontId="3" fillId="0" borderId="20" xfId="0" applyFont="1" applyBorder="1" applyAlignment="1" applyProtection="1">
      <alignment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N28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2.421875" style="0" bestFit="1" customWidth="1"/>
    <col min="3" max="3" width="14.28125" style="0" customWidth="1"/>
    <col min="4" max="4" width="10.421875" style="0" bestFit="1" customWidth="1"/>
    <col min="5" max="5" width="9.7109375" style="0" bestFit="1" customWidth="1"/>
    <col min="6" max="6" width="10.421875" style="0" bestFit="1" customWidth="1"/>
    <col min="7" max="8" width="10.140625" style="0" bestFit="1" customWidth="1"/>
    <col min="12" max="12" width="47.7109375" style="4" customWidth="1"/>
    <col min="13" max="14" width="46.28125" style="0" customWidth="1"/>
  </cols>
  <sheetData>
    <row r="1" spans="2:7" ht="12.75">
      <c r="B1" t="s">
        <v>26</v>
      </c>
      <c r="C1" s="15" t="s">
        <v>36</v>
      </c>
      <c r="D1" t="s">
        <v>27</v>
      </c>
      <c r="E1" t="s">
        <v>35</v>
      </c>
      <c r="G1" t="s">
        <v>34</v>
      </c>
    </row>
    <row r="2" spans="2:3" ht="12.75">
      <c r="B2" s="1" t="s">
        <v>2</v>
      </c>
      <c r="C2" s="1" t="s">
        <v>6</v>
      </c>
    </row>
    <row r="3" spans="2:3" ht="12.75">
      <c r="B3" s="1" t="s">
        <v>3</v>
      </c>
      <c r="C3" t="str">
        <f>"http://www.infocamere.it/itnn/fr/itcc/ci/"&amp;taxoDate</f>
        <v>http://www.infocamere.it/itnn/fr/itcc/ci/2017-07-06</v>
      </c>
    </row>
    <row r="4" spans="2:3" ht="12.75">
      <c r="B4" s="1" t="s">
        <v>4</v>
      </c>
      <c r="C4" s="14" t="str">
        <f>"itcc-ci-"&amp;tipobil</f>
        <v>itcc-ci-micr</v>
      </c>
    </row>
    <row r="5" spans="2:3" ht="12.75">
      <c r="B5" s="1" t="s">
        <v>5</v>
      </c>
      <c r="C5" t="str">
        <f>"http://www.infocamere.it/itnn/fr/itcc/ci/"&amp;tipobil&amp;"/"&amp;taxoDate</f>
        <v>http://www.infocamere.it/itnn/fr/itcc/ci/micr/2017-07-06</v>
      </c>
    </row>
    <row r="6" spans="2:3" ht="12.75">
      <c r="B6" s="1" t="s">
        <v>14</v>
      </c>
      <c r="C6" t="str">
        <f>pref&amp;"-"&amp;taxoDate&amp;".xsd"</f>
        <v>itcc-ci-micr-2017-07-06.xsd</v>
      </c>
    </row>
    <row r="8" spans="3:9" ht="12.75">
      <c r="C8" t="s">
        <v>12</v>
      </c>
      <c r="D8" t="s">
        <v>13</v>
      </c>
      <c r="E8" s="1" t="s">
        <v>10</v>
      </c>
      <c r="F8" s="1" t="s">
        <v>11</v>
      </c>
      <c r="G8" s="1" t="s">
        <v>19</v>
      </c>
      <c r="H8" s="1" t="s">
        <v>20</v>
      </c>
      <c r="I8" s="1" t="s">
        <v>18</v>
      </c>
    </row>
    <row r="9" spans="2:9" ht="12.75">
      <c r="B9" s="1" t="s">
        <v>0</v>
      </c>
      <c r="C9" s="2">
        <f>c_this_end_input</f>
        <v>43100</v>
      </c>
      <c r="D9" s="2">
        <f>IF(c_this_start_import="",DATE(YEAR(C9)-1,MONTH(C9),DAY(C9)+1),c_this_start_import)</f>
        <v>42736</v>
      </c>
      <c r="E9" t="str">
        <f>IF(c_this_import="","c"&amp;YEAR($C9),c_this_import)</f>
        <v>c2017</v>
      </c>
      <c r="F9" t="str">
        <f>IF(c_this_prev_import="",c_prev,c_this_prev_import)</f>
        <v>c2016</v>
      </c>
      <c r="G9" t="str">
        <f>YEAR(c_this_end)&amp;"-"&amp;IF(MONTH(c_this_end)&lt;10,"0","")&amp;MONTH(c_this_end)&amp;"-"&amp;IF(DAY(c_this_end)&lt;10,"0","")&amp;DAY(c_this_end)</f>
        <v>2017-12-31</v>
      </c>
      <c r="H9" t="str">
        <f>YEAR(c_this_start)&amp;"-"&amp;IF(MONTH(c_this_start)&lt;10,"0","")&amp;MONTH(c_this_start)&amp;"-"&amp;IF(DAY(c_this_start)&lt;10,"0","")&amp;DAY(c_this_start)</f>
        <v>2017-01-01</v>
      </c>
      <c r="I9">
        <f>YEAR(c_this_end)</f>
        <v>2017</v>
      </c>
    </row>
    <row r="10" spans="2:9" ht="12.75">
      <c r="B10" s="1" t="s">
        <v>1</v>
      </c>
      <c r="C10" s="2">
        <f>IF(c_prev_end_import&lt;&gt;"",c_prev_end_import,c_prev_end_input)</f>
        <v>42735</v>
      </c>
      <c r="D10" s="2">
        <f>IF(c_prev_start_import="",DATE(YEAR(C10)-1,MONTH(C10),DAY(C10)+1),c_prev_start_import)</f>
        <v>42370</v>
      </c>
      <c r="E10" t="str">
        <f>IF(c_prev_import="","c"&amp;YEAR($C10)&amp;IF(YEAR($C9)=YEAR($C10),"_1",""),c_prev_import)</f>
        <v>c2016</v>
      </c>
      <c r="G10" t="str">
        <f>YEAR(c_prev_end)&amp;"-"&amp;IF(MONTH(c_prev_end)&lt;10,"0","")&amp;MONTH(c_prev_end)&amp;"-"&amp;IF(DAY(c_prev_end)&lt;10,"0","")&amp;DAY(c_prev_end)</f>
        <v>2016-12-31</v>
      </c>
      <c r="H10" t="str">
        <f>YEAR(c_prev_start)&amp;"-"&amp;IF(MONTH(c_prev_start)&lt;10,"0","")&amp;MONTH(c_prev_start)&amp;"-"&amp;IF(DAY(c_prev_start)&lt;10,"0","")&amp;DAY(c_prev_start)</f>
        <v>2016-01-01</v>
      </c>
      <c r="I10" s="1">
        <f>IF(c_prev_end_import="","",IF(YEAR(c_prev_end)=c_this_label,c_this_label&amp;"*",YEAR(c_prev_end)))</f>
        <v>2016</v>
      </c>
    </row>
    <row r="12" spans="2:3" ht="12.75">
      <c r="B12" t="s">
        <v>7</v>
      </c>
      <c r="C12" t="s">
        <v>8</v>
      </c>
    </row>
    <row r="14" spans="2:3" ht="12.75">
      <c r="B14" t="s">
        <v>9</v>
      </c>
      <c r="C14" s="3" t="str">
        <f>IF('T0000'!D18="",TEXT(1,"00000000000"),IF(ISNUMBER('T0000'!D18),TEXT('T0000'!D18,"00000000000"),'T0000'!D18))</f>
        <v>00000000001</v>
      </c>
    </row>
    <row r="16" spans="3:6" ht="12.75">
      <c r="C16" t="s">
        <v>22</v>
      </c>
      <c r="D16" t="s">
        <v>23</v>
      </c>
      <c r="E16" t="s">
        <v>24</v>
      </c>
      <c r="F16" t="s">
        <v>25</v>
      </c>
    </row>
    <row r="17" spans="3:6" ht="12.75">
      <c r="C17" s="10"/>
      <c r="D17" s="11"/>
      <c r="E17" s="7"/>
      <c r="F17" s="8"/>
    </row>
    <row r="18" spans="2:6" ht="12.75">
      <c r="B18" s="2">
        <f>DATE(YEAR(c_this_start),MONTH(c_this_start),DAY(c_this_start)-1)</f>
        <v>42735</v>
      </c>
      <c r="C18" s="12"/>
      <c r="D18" s="13"/>
      <c r="E18" s="9"/>
      <c r="F18" s="6"/>
    </row>
    <row r="22" spans="12:14" ht="281.25">
      <c r="L22" s="5" t="s">
        <v>21</v>
      </c>
      <c r="M22" s="5" t="str">
        <f>SUBSTITUTE(SUBSTITUTE(SUBSTITUTE(SUBSTITUTE(SUBSTITUTE(L22,"[base_pref]",base_pref),"[base_ns]",base_ns),"[pref]",pref),"[ns]",ns),"[schema_ref]",schema_ref)</f>
        <v>&lt;instance xmlns:itcc-ci="http://www.infocamere.it/itnn/fr/itcc/ci/2017-07-06" xmlns:itcc-ci-micr="http://www.infocamere.it/itnn/fr/itcc/ci/micr/2017-07-06" schemaRef="itcc-ci-micr-2017-07-06.xsd"&gt;
  &lt;context id="[c_prev]"&gt;
    &lt;entity scheme="http://www.infocamere.it"&gt;[cf]&lt;/entity&gt;
    &lt;period&gt;
      &lt;startDate&gt;[c_prev_start]&lt;/startDate&gt;
      &lt;endDate&gt;[c_prev_end]&lt;/endDate&gt;
    &lt;/period&gt;
    &lt;scenario&gt;itcc-ci:depositato&lt;/scenario&gt;
    &lt;unit&gt;[unit]&lt;/unit&gt;    
  &lt;/context&gt;
  &lt;context id="[c_this]" id_prev="[c_prev]"&gt;
    &lt;entity scheme="http://www.infocamere.it"&gt;[cf]&lt;/entity&gt;
    &lt;period&gt;
      &lt;startDate&gt;[c_this_start]&lt;/startDate&gt;
      &lt;endDate&gt;[c_this_end]&lt;/endDate&gt;
    &lt;/period&gt;
    &lt;scenario&gt;itcc-ci:depositato&lt;/scenario&gt;
    &lt;unit&gt;[unit]&lt;/unit&gt;    
  &lt;/context&gt;</v>
      </c>
      <c r="N22" s="5" t="str">
        <f>SUBSTITUTE(SUBSTITUTE(SUBSTITUTE(SUBSTITUTE(SUBSTITUTE(SUBSTITUTE(SUBSTITUTE(SUBSTITUTE(M22,"[c_prev]",c_prev),"[cf]",cf),"[c_prev_start]",c_prev_start_text),"[c_prev_end]",c_prev_end_text),"[unit]",unit),"[c_this]",c_this),"[c_this_start]",c_this_start_text),"[c_this_end]",c_this_end_text)</f>
        <v>&lt;instance xmlns:itcc-ci="http://www.infocamere.it/itnn/fr/itcc/ci/2017-07-06" xmlns:itcc-ci-micr="http://www.infocamere.it/itnn/fr/itcc/ci/micr/2017-07-06" schemaRef="itcc-ci-micr-2017-07-06.xsd"&gt;
  &lt;context id="c2016"&gt;
    &lt;entity scheme="http://www.infocamere.it"&gt;00000000001&lt;/entity&gt;
    &lt;period&gt;
      &lt;startDate&gt;2016-01-01&lt;/startDate&gt;
      &lt;endDate&gt;2016-12-31&lt;/endDate&gt;
    &lt;/period&gt;
    &lt;scenario&gt;itcc-ci:depositato&lt;/scenario&gt;
    &lt;unit&gt;EUR&lt;/unit&gt;    
  &lt;/context&gt;
  &lt;context id="c2017" id_prev="c2016"&gt;
    &lt;entity scheme="http://www.infocamere.it"&gt;00000000001&lt;/entity&gt;
    &lt;period&gt;
      &lt;startDate&gt;2017-01-01&lt;/startDate&gt;
      &lt;endDate&gt;2017-12-31&lt;/endDate&gt;
    &lt;/period&gt;
    &lt;scenario&gt;itcc-ci:depositato&lt;/scenario&gt;
    &lt;unit&gt;EUR&lt;/unit&gt;    
  &lt;/context&gt;</v>
      </c>
    </row>
    <row r="23" spans="12:14" ht="12.75">
      <c r="L23" s="5"/>
      <c r="M23" s="5"/>
      <c r="N23" s="5"/>
    </row>
    <row r="24" spans="12:14" ht="22.5">
      <c r="L24" s="5"/>
      <c r="M24" s="5"/>
      <c r="N24" s="5" t="s">
        <v>17</v>
      </c>
    </row>
    <row r="25" spans="12:14" ht="12.75">
      <c r="L25" s="5"/>
      <c r="M25" s="5"/>
      <c r="N25" s="5"/>
    </row>
    <row r="26" spans="12:14" ht="33.75">
      <c r="L26" s="5"/>
      <c r="M26" s="5"/>
      <c r="N26" s="5" t="s">
        <v>16</v>
      </c>
    </row>
    <row r="27" spans="12:14" ht="22.5">
      <c r="L27" s="5"/>
      <c r="M27" s="5"/>
      <c r="N27" s="5" t="s">
        <v>28</v>
      </c>
    </row>
    <row r="28" ht="12.75">
      <c r="N28" s="5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DA120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3" max="3" width="27.7109375" style="0" customWidth="1"/>
    <col min="4" max="5" width="20.00390625" style="0" customWidth="1"/>
  </cols>
  <sheetData>
    <row r="1" spans="1:105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16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</row>
    <row r="2" spans="1:105" ht="409.5" customHeight="1" hidden="1">
      <c r="A2" s="16">
        <v>2</v>
      </c>
      <c r="B2" s="16">
        <v>10</v>
      </c>
      <c r="C2" s="16">
        <v>2</v>
      </c>
      <c r="D2" s="16">
        <v>10</v>
      </c>
      <c r="E2" s="16">
        <v>3</v>
      </c>
      <c r="F2" s="16" t="str">
        <f>c_this</f>
        <v>c2017</v>
      </c>
      <c r="G2" s="16" t="s">
        <v>386</v>
      </c>
      <c r="H2" s="44" t="str">
        <f>c_prev</f>
        <v>c2016</v>
      </c>
      <c r="I2" s="44"/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ht="409.5" customHeight="1" hidden="1">
      <c r="A3" s="16"/>
      <c r="B3" s="16"/>
      <c r="C3" s="16"/>
      <c r="D3" s="45" t="s">
        <v>424</v>
      </c>
      <c r="E3" s="45" t="s">
        <v>425</v>
      </c>
      <c r="F3" s="16"/>
      <c r="G3" s="1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ht="12.75">
      <c r="A4" s="16"/>
      <c r="B4" s="16"/>
      <c r="C4" s="16"/>
      <c r="D4" s="16"/>
      <c r="E4" s="16"/>
      <c r="F4" s="16"/>
      <c r="G4" s="1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1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ht="12.75">
      <c r="A6" s="16"/>
      <c r="B6" s="16"/>
      <c r="C6" s="16"/>
      <c r="D6" s="16"/>
      <c r="E6" s="16"/>
      <c r="F6" s="16"/>
      <c r="G6" s="1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ht="12.75">
      <c r="A7" s="16"/>
      <c r="B7" s="48" t="s">
        <v>423</v>
      </c>
      <c r="C7" s="16"/>
      <c r="D7" s="16"/>
      <c r="E7" s="16"/>
      <c r="F7" s="16"/>
      <c r="G7" s="1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12.75">
      <c r="A8" s="16"/>
      <c r="B8" s="16"/>
      <c r="C8" s="16"/>
      <c r="D8" s="16"/>
      <c r="E8" s="16"/>
      <c r="F8" s="16"/>
      <c r="G8" s="1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12.75">
      <c r="A9" s="16"/>
      <c r="B9" s="16"/>
      <c r="C9" s="16"/>
      <c r="D9" s="16"/>
      <c r="E9" s="16"/>
      <c r="F9" s="16"/>
      <c r="G9" s="1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37.5" customHeight="1">
      <c r="A10" s="16"/>
      <c r="B10" s="16"/>
      <c r="C10" s="42"/>
      <c r="D10" s="58" t="s">
        <v>413</v>
      </c>
      <c r="E10" s="58" t="s">
        <v>414</v>
      </c>
      <c r="F10" s="16"/>
      <c r="G10" s="1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2.75">
      <c r="A11" s="45" t="s">
        <v>427</v>
      </c>
      <c r="B11" s="16"/>
      <c r="C11" s="46" t="s">
        <v>426</v>
      </c>
      <c r="D11" s="53"/>
      <c r="E11" s="49"/>
      <c r="F11" s="16"/>
      <c r="G11" s="1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2.75">
      <c r="A12" s="45" t="s">
        <v>429</v>
      </c>
      <c r="B12" s="16"/>
      <c r="C12" s="47" t="s">
        <v>428</v>
      </c>
      <c r="D12" s="54"/>
      <c r="E12" s="51"/>
      <c r="F12" s="16"/>
      <c r="G12" s="1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2.75">
      <c r="A13" s="45" t="s">
        <v>431</v>
      </c>
      <c r="B13" s="16"/>
      <c r="C13" s="47" t="s">
        <v>430</v>
      </c>
      <c r="D13" s="54"/>
      <c r="E13" s="51"/>
      <c r="F13" s="16"/>
      <c r="G13" s="1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12.75">
      <c r="A14" s="45" t="s">
        <v>433</v>
      </c>
      <c r="B14" s="16"/>
      <c r="C14" s="47" t="s">
        <v>432</v>
      </c>
      <c r="D14" s="54"/>
      <c r="E14" s="51"/>
      <c r="F14" s="16"/>
      <c r="G14" s="1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12.75">
      <c r="A15" s="45" t="s">
        <v>435</v>
      </c>
      <c r="B15" s="16"/>
      <c r="C15" s="47" t="s">
        <v>434</v>
      </c>
      <c r="D15" s="54"/>
      <c r="E15" s="51"/>
      <c r="F15" s="16"/>
      <c r="G15" s="1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12.75">
      <c r="A16" s="45" t="s">
        <v>437</v>
      </c>
      <c r="B16" s="16"/>
      <c r="C16" s="46" t="s">
        <v>436</v>
      </c>
      <c r="D16" s="53"/>
      <c r="E16" s="49"/>
      <c r="F16" s="16"/>
      <c r="G16" s="1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ht="12.75">
      <c r="A17" s="45" t="s">
        <v>438</v>
      </c>
      <c r="B17" s="16"/>
      <c r="C17" s="47" t="s">
        <v>428</v>
      </c>
      <c r="D17" s="54"/>
      <c r="E17" s="51"/>
      <c r="F17" s="16"/>
      <c r="G17" s="1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ht="12.75">
      <c r="A18" s="45" t="s">
        <v>439</v>
      </c>
      <c r="B18" s="16"/>
      <c r="C18" s="47" t="s">
        <v>430</v>
      </c>
      <c r="D18" s="54"/>
      <c r="E18" s="51"/>
      <c r="F18" s="16"/>
      <c r="G18" s="1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ht="12.75">
      <c r="A19" s="45" t="s">
        <v>440</v>
      </c>
      <c r="B19" s="16"/>
      <c r="C19" s="47" t="s">
        <v>432</v>
      </c>
      <c r="D19" s="54"/>
      <c r="E19" s="51"/>
      <c r="F19" s="16"/>
      <c r="G19" s="1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12.75">
      <c r="A20" s="45" t="s">
        <v>441</v>
      </c>
      <c r="B20" s="16"/>
      <c r="C20" s="47" t="s">
        <v>434</v>
      </c>
      <c r="D20" s="55"/>
      <c r="E20" s="56"/>
      <c r="F20" s="16"/>
      <c r="G20" s="1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05" ht="12.75">
      <c r="A21" s="16"/>
      <c r="B21" s="16"/>
      <c r="C21" s="16"/>
      <c r="D21" s="16"/>
      <c r="E21" s="16"/>
      <c r="F21" s="16"/>
      <c r="G21" s="1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ht="12.75">
      <c r="A22" s="16"/>
      <c r="B22" s="16"/>
      <c r="C22" s="16"/>
      <c r="D22" s="16"/>
      <c r="E22" s="16"/>
      <c r="F22" s="16"/>
      <c r="G22" s="16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</row>
    <row r="23" spans="1:105" ht="12.75">
      <c r="A23" s="16"/>
      <c r="B23" s="16"/>
      <c r="C23" s="16"/>
      <c r="D23" s="16"/>
      <c r="E23" s="16"/>
      <c r="F23" s="16"/>
      <c r="G23" s="1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  <row r="112" spans="1:10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</row>
    <row r="113" spans="1:10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</row>
    <row r="114" spans="1:10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</row>
    <row r="115" spans="1:10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</row>
    <row r="116" spans="1:10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</row>
    <row r="117" spans="1:10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</row>
    <row r="118" spans="1:10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</row>
    <row r="119" spans="1:10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</row>
    <row r="120" spans="1:10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</row>
  </sheetData>
  <sheetProtection sheet="1"/>
  <dataValidations count="12">
    <dataValidation type="decimal" allowBlank="1" showInputMessage="1" showErrorMessage="1" sqref="D13">
      <formula1>-9223372036854780000</formula1>
      <formula2>9223372036854780000</formula2>
    </dataValidation>
    <dataValidation type="decimal" allowBlank="1" showInputMessage="1" showErrorMessage="1" sqref="E13">
      <formula1>-9223372036854780000</formula1>
      <formula2>9223372036854780000</formula2>
    </dataValidation>
    <dataValidation type="decimal" allowBlank="1" showInputMessage="1" showErrorMessage="1" sqref="D14">
      <formula1>-9223372036854780000</formula1>
      <formula2>9223372036854780000</formula2>
    </dataValidation>
    <dataValidation type="decimal" allowBlank="1" showInputMessage="1" showErrorMessage="1" sqref="E14">
      <formula1>-9223372036854780000</formula1>
      <formula2>9223372036854780000</formula2>
    </dataValidation>
    <dataValidation type="decimal" allowBlank="1" showInputMessage="1" showErrorMessage="1" sqref="D15">
      <formula1>-9223372036854780000</formula1>
      <formula2>9223372036854780000</formula2>
    </dataValidation>
    <dataValidation type="decimal" allowBlank="1" showInputMessage="1" showErrorMessage="1" sqref="E15">
      <formula1>-9223372036854780000</formula1>
      <formula2>9223372036854780000</formula2>
    </dataValidation>
    <dataValidation type="decimal" allowBlank="1" showInputMessage="1" showErrorMessage="1" sqref="D18">
      <formula1>-9223372036854780000</formula1>
      <formula2>9223372036854780000</formula2>
    </dataValidation>
    <dataValidation type="decimal" allowBlank="1" showInputMessage="1" showErrorMessage="1" sqref="E18">
      <formula1>-9223372036854780000</formula1>
      <formula2>9223372036854780000</formula2>
    </dataValidation>
    <dataValidation type="decimal" allowBlank="1" showInputMessage="1" showErrorMessage="1" sqref="D19">
      <formula1>-9223372036854780000</formula1>
      <formula2>9223372036854780000</formula2>
    </dataValidation>
    <dataValidation type="decimal" allowBlank="1" showInputMessage="1" showErrorMessage="1" sqref="E19">
      <formula1>-9223372036854780000</formula1>
      <formula2>9223372036854780000</formula2>
    </dataValidation>
    <dataValidation type="decimal" allowBlank="1" showInputMessage="1" showErrorMessage="1" sqref="D20">
      <formula1>-9223372036854780000</formula1>
      <formula2>9223372036854780000</formula2>
    </dataValidation>
    <dataValidation type="decimal" allowBlank="1" showInputMessage="1" showErrorMessage="1" sqref="E20">
      <formula1>-9223372036854780000</formula1>
      <formula2>9223372036854780000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CZ11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4" max="4" width="78.14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1</v>
      </c>
      <c r="B2" s="16">
        <v>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443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442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16"/>
      <c r="D10" s="58" t="s">
        <v>371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300" customHeight="1">
      <c r="A11" s="45"/>
      <c r="B11" s="16"/>
      <c r="C11" s="45"/>
      <c r="D11" s="5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16"/>
      <c r="B12" s="16"/>
      <c r="C12" s="16"/>
      <c r="D12" s="16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16"/>
      <c r="B13" s="16"/>
      <c r="C13" s="16"/>
      <c r="D13" s="16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16"/>
      <c r="B14" s="16"/>
      <c r="C14" s="16"/>
      <c r="D14" s="16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</sheetData>
  <sheetProtection sheet="1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CZ11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4" max="4" width="78.14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1</v>
      </c>
      <c r="B2" s="16">
        <v>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445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444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16"/>
      <c r="D10" s="58" t="s">
        <v>371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300" customHeight="1">
      <c r="A11" s="45"/>
      <c r="B11" s="16"/>
      <c r="C11" s="45"/>
      <c r="D11" s="5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16"/>
      <c r="B12" s="16"/>
      <c r="C12" s="16"/>
      <c r="D12" s="16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16"/>
      <c r="B13" s="16"/>
      <c r="C13" s="16"/>
      <c r="D13" s="16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16"/>
      <c r="B14" s="16"/>
      <c r="C14" s="16"/>
      <c r="D14" s="16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</sheetData>
  <sheetProtection sheet="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CZ11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4" max="4" width="78.14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1</v>
      </c>
      <c r="B2" s="16">
        <v>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447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446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16"/>
      <c r="D10" s="58" t="s">
        <v>371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300" customHeight="1">
      <c r="A11" s="45"/>
      <c r="B11" s="16"/>
      <c r="C11" s="45"/>
      <c r="D11" s="5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16"/>
      <c r="B12" s="16"/>
      <c r="C12" s="16"/>
      <c r="D12" s="16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16"/>
      <c r="B13" s="16"/>
      <c r="C13" s="16"/>
      <c r="D13" s="16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16"/>
      <c r="B14" s="16"/>
      <c r="C14" s="16"/>
      <c r="D14" s="16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</sheetData>
  <sheetProtection sheet="1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CZ11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4" max="4" width="78.14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1</v>
      </c>
      <c r="B2" s="16">
        <v>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449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448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16"/>
      <c r="D10" s="58" t="s">
        <v>371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300" customHeight="1">
      <c r="A11" s="45"/>
      <c r="B11" s="16"/>
      <c r="C11" s="45"/>
      <c r="D11" s="5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16"/>
      <c r="B12" s="16"/>
      <c r="C12" s="16"/>
      <c r="D12" s="16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16"/>
      <c r="B13" s="16"/>
      <c r="C13" s="16"/>
      <c r="D13" s="16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16"/>
      <c r="B14" s="16"/>
      <c r="C14" s="16"/>
      <c r="D14" s="16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</sheetData>
  <sheetProtection sheet="1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CZ11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4" max="4" width="78.14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1</v>
      </c>
      <c r="B2" s="16">
        <v>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451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450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16"/>
      <c r="D10" s="58" t="s">
        <v>371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300" customHeight="1">
      <c r="A11" s="45"/>
      <c r="B11" s="16"/>
      <c r="C11" s="45"/>
      <c r="D11" s="5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16"/>
      <c r="B12" s="16"/>
      <c r="C12" s="16"/>
      <c r="D12" s="16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16"/>
      <c r="B13" s="16"/>
      <c r="C13" s="16"/>
      <c r="D13" s="16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16"/>
      <c r="B14" s="16"/>
      <c r="C14" s="16"/>
      <c r="D14" s="16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</sheetData>
  <sheetProtection sheet="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CZ11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4" max="4" width="78.14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1</v>
      </c>
      <c r="B2" s="16">
        <v>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453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452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16"/>
      <c r="D10" s="58" t="s">
        <v>371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300" customHeight="1">
      <c r="A11" s="45"/>
      <c r="B11" s="16"/>
      <c r="C11" s="45"/>
      <c r="D11" s="5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16"/>
      <c r="B12" s="16"/>
      <c r="C12" s="16"/>
      <c r="D12" s="16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16"/>
      <c r="B13" s="16"/>
      <c r="C13" s="16"/>
      <c r="D13" s="16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16"/>
      <c r="B14" s="16"/>
      <c r="C14" s="16"/>
      <c r="D14" s="16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</sheetData>
  <sheetProtection sheet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I18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57421875" style="16" customWidth="1"/>
    <col min="2" max="2" width="5.57421875" style="17" customWidth="1"/>
    <col min="3" max="3" width="78.140625" style="16" customWidth="1"/>
    <col min="4" max="4" width="12.28125" style="16" customWidth="1"/>
    <col min="5" max="5" width="9.140625" style="16" customWidth="1"/>
    <col min="6" max="6" width="7.7109375" style="16" customWidth="1"/>
    <col min="7" max="7" width="9.140625" style="16" customWidth="1"/>
    <col min="8" max="8" width="7.7109375" style="16" customWidth="1"/>
    <col min="9" max="9" width="10.140625" style="16" bestFit="1" customWidth="1"/>
    <col min="10" max="15" width="9.140625" style="16" customWidth="1"/>
  </cols>
  <sheetData>
    <row r="1" spans="3:4" ht="12.75">
      <c r="C1" s="18">
        <f>IF('T0000'!D12&lt;&gt;"",'T0000'!D12,"")</f>
      </c>
      <c r="D1" s="19" t="str">
        <f>"(Versione tassonomia: "&amp;taxoDate&amp;")"</f>
        <v>(Versione tassonomia: 2017-07-06)</v>
      </c>
    </row>
    <row r="2" ht="12.75">
      <c r="C2" s="16" t="s">
        <v>454</v>
      </c>
    </row>
    <row r="3" spans="3:9" ht="15.75">
      <c r="C3" s="20">
        <f>c_this_end_import</f>
        <v>43100</v>
      </c>
      <c r="D3" s="21" t="s">
        <v>29</v>
      </c>
      <c r="E3" s="22"/>
      <c r="F3" s="23" t="s">
        <v>30</v>
      </c>
      <c r="G3" s="37">
        <v>42736</v>
      </c>
      <c r="H3" s="23" t="s">
        <v>31</v>
      </c>
      <c r="I3" s="39">
        <v>43100</v>
      </c>
    </row>
    <row r="4" spans="4:9" ht="12.75">
      <c r="D4" s="24" t="s">
        <v>32</v>
      </c>
      <c r="E4" s="25"/>
      <c r="F4" s="26" t="s">
        <v>30</v>
      </c>
      <c r="G4" s="38">
        <v>42370</v>
      </c>
      <c r="H4" s="26" t="s">
        <v>31</v>
      </c>
      <c r="I4" s="40">
        <v>42735</v>
      </c>
    </row>
    <row r="5" spans="4:9" ht="12.75">
      <c r="D5" s="27" t="s">
        <v>33</v>
      </c>
      <c r="E5" s="28"/>
      <c r="F5" s="29"/>
      <c r="G5" s="29"/>
      <c r="H5" s="29"/>
      <c r="I5" s="30"/>
    </row>
    <row r="7" ht="15.75">
      <c r="C7" s="31" t="s">
        <v>455</v>
      </c>
    </row>
    <row r="9" spans="2:3" ht="12.75">
      <c r="B9" s="17">
        <f>IF(COUNTA('T0000'!$D$10:$E$29)&lt;&gt;0,"("&amp;COUNTA('T0000'!$D$10:$E$29)&amp;")","")</f>
      </c>
      <c r="C9" s="32" t="str">
        <f>HYPERLINK("#T0000!A1","Informazioni generali sull'azienda")</f>
        <v>Informazioni generali sull'azienda</v>
      </c>
    </row>
    <row r="10" spans="2:3" ht="12.75">
      <c r="B10" s="17">
        <f>IF(COUNTA('T0003'!$D$10:$E$51)&lt;&gt;0,"("&amp;COUNTA('T0003'!$D$10:$E$51)&amp;")","")</f>
      </c>
      <c r="C10" s="32" t="str">
        <f>HYPERLINK("#T0003!A1","Stato patrimoniale micro")</f>
        <v>Stato patrimoniale micro</v>
      </c>
    </row>
    <row r="11" spans="2:3" ht="12.75">
      <c r="B11" s="17">
        <f>IF(COUNTA('T0007'!$D$10:$E$108)&lt;&gt;0,"("&amp;COUNTA('T0007'!$D$10:$E$108)&amp;")","")</f>
      </c>
      <c r="C11" s="32" t="str">
        <f>HYPERLINK("#T0007!A1","Conto economico micro")</f>
        <v>Conto economico micro</v>
      </c>
    </row>
    <row r="12" ht="12.75">
      <c r="C12" s="33" t="s">
        <v>37</v>
      </c>
    </row>
    <row r="13" spans="2:3" ht="12.75">
      <c r="B13" s="17">
        <f>IF(COUNTA('T0585'!$D$11)&lt;&gt;0,"("&amp;COUNTA('T0585'!$D$11)&amp;")","")</f>
      </c>
      <c r="C13" s="32" t="str">
        <f>HYPERLINK("#T0585!A1","  Introduzione, informazioni in calce allo stato patrimoniale micro")</f>
        <v>  Introduzione, informazioni in calce allo stato patrimoniale micro</v>
      </c>
    </row>
    <row r="14" spans="2:3" ht="12.75">
      <c r="B14" s="17">
        <f>IF(COUNTA('T0586'!$D$11:$E$14)&lt;&gt;0,"("&amp;COUNTA('T0586'!$D$11:$E$14)&amp;")","")</f>
      </c>
      <c r="C14" s="32" t="str">
        <f>HYPERLINK("#T0586!A1","  Ammontare dei compensi, delle anticipazioni e dei crediti concessi ad amministratori e sindaci e degli impegni assunti per loro conto (prospetto)")</f>
        <v>  Ammontare dei compensi, delle anticipazioni e dei crediti concessi ad amministratori e sindaci e degli impegni assunti per loro conto (prospetto)</v>
      </c>
    </row>
    <row r="15" spans="2:3" ht="12.75">
      <c r="B15" s="17">
        <f>IF(COUNTA('T0587'!$D$11:$D$21)&lt;&gt;0,"("&amp;COUNTA('T0587'!$D$11:$D$21)&amp;")","")</f>
      </c>
      <c r="C15" s="32" t="str">
        <f>HYPERLINK("#T0587!A1","  Importo complessivo degli impegni, delle garanzie e delle passività potenziali non risultanti dallo stato patrimoniale (prospetto)")</f>
        <v>  Importo complessivo degli impegni, delle garanzie e delle passività potenziali non risultanti dallo stato patrimoniale (prospetto)</v>
      </c>
    </row>
    <row r="16" spans="2:3" ht="12.75">
      <c r="B16" s="17">
        <f>IF(COUNTA('T0588'!$D$11:$E$13)&lt;&gt;0,"("&amp;COUNTA('T0588'!$D$11:$E$13)&amp;")","")</f>
      </c>
      <c r="C16" s="32" t="str">
        <f>HYPERLINK("#T0588!A1","  Azioni proprie e azioni o quote di società controllanti possedute, anche per tramite di società fiduciaria o per interposta persona abbreviato (prospetto)")</f>
        <v>  Azioni proprie e azioni o quote di società controllanti possedute, anche per tramite di società fiduciaria o per interposta persona abbreviato (prospetto)</v>
      </c>
    </row>
    <row r="17" spans="2:3" ht="12.75">
      <c r="B17" s="17">
        <f>IF(COUNTA('T0589'!$D$11:$E$20)&lt;&gt;0,"("&amp;COUNTA('T0589'!$D$11:$E$20)&amp;")","")</f>
      </c>
      <c r="C17" s="32" t="str">
        <f>HYPERLINK("#T0589!A1","  Azioni proprie e di società controllanti acquisite o alienate nell'esercizio, anche per tramite di società fiduciaria o per interposta persona abbreviato (prospetto)")</f>
        <v>  Azioni proprie e di società controllanti acquisite o alienate nell'esercizio, anche per tramite di società fiduciaria o per interposta persona abbreviato (prospetto)</v>
      </c>
    </row>
    <row r="18" spans="2:3" ht="12.75">
      <c r="B18" s="17">
        <f>IF(COUNTA('T0590'!$D$11)&lt;&gt;0,"("&amp;COUNTA('T0590'!$D$11)&amp;")","")</f>
      </c>
      <c r="C18" s="32" t="str">
        <f>HYPERLINK("#T0590!A1","  Commento, informazioni in calce allo stato patrimoniale micro")</f>
        <v>  Commento, informazioni in calce allo stato patrimoniale micro</v>
      </c>
    </row>
    <row r="19" ht="12.75">
      <c r="C19" s="33" t="s">
        <v>38</v>
      </c>
    </row>
    <row r="20" spans="2:3" ht="12.75">
      <c r="B20" s="17">
        <f>IF(COUNTA('T0592'!$D$11)&lt;&gt;0,"("&amp;COUNTA('T0592'!$D$11)&amp;")","")</f>
      </c>
      <c r="C20" s="32" t="str">
        <f>HYPERLINK("#T0592!A1","  Introduzione, bilancio micro altre informazioni")</f>
        <v>  Introduzione, bilancio micro altre informazioni</v>
      </c>
    </row>
    <row r="21" ht="12.75">
      <c r="C21" s="33" t="s">
        <v>39</v>
      </c>
    </row>
    <row r="22" spans="2:3" ht="12.75">
      <c r="B22" s="17">
        <f>IF(COUNTA('T0594'!$D$11)&lt;&gt;0,"("&amp;COUNTA('T0594'!$D$11)&amp;")","")</f>
      </c>
      <c r="C22" s="32" t="str">
        <f>HYPERLINK("#T0594!A1","    Commento, informazioni di cui agli artt. 2513 e 2545-sexies del Codice Civile")</f>
        <v>    Commento, informazioni di cui agli artt. 2513 e 2545-sexies del Codice Civile</v>
      </c>
    </row>
    <row r="23" ht="12.75">
      <c r="C23" s="33" t="s">
        <v>40</v>
      </c>
    </row>
    <row r="24" spans="2:3" ht="12.75">
      <c r="B24" s="17">
        <f>IF(COUNTA('T0596'!$D$11)&lt;&gt;0,"("&amp;COUNTA('T0596'!$D$11)&amp;")","")</f>
      </c>
      <c r="C24" s="32" t="str">
        <f>HYPERLINK("#T0596!A1","    Commento, informazioni richieste dalla legge in merito a startup e PMI innovative")</f>
        <v>    Commento, informazioni richieste dalla legge in merito a startup e PMI innovative</v>
      </c>
    </row>
    <row r="25" spans="2:3" ht="12.75">
      <c r="B25" s="17">
        <f>IF(COUNTA('T0597'!$D$11)&lt;&gt;0,"("&amp;COUNTA('T0597'!$D$11)&amp;")","")</f>
      </c>
      <c r="C25" s="32" t="str">
        <f>HYPERLINK("#T0597!A1","  Commento, bilancio micro altre informazioni")</f>
        <v>  Commento, bilancio micro altre informazioni</v>
      </c>
    </row>
    <row r="26" ht="12.75">
      <c r="C26" s="33" t="s">
        <v>41</v>
      </c>
    </row>
    <row r="27" spans="2:3" ht="12.75">
      <c r="B27" s="17">
        <f>IF(COUNTA('T0599'!$D$11)&lt;&gt;0,"("&amp;COUNTA('T0599'!$D$11)&amp;")","")</f>
      </c>
      <c r="C27" s="32" t="str">
        <f>HYPERLINK("#T0599!A1","  Dichiarazione di conformità")</f>
        <v>  Dichiarazione di conformità</v>
      </c>
    </row>
    <row r="28" ht="12.75">
      <c r="C28" s="34"/>
    </row>
    <row r="29" ht="12.75">
      <c r="C29" s="35"/>
    </row>
    <row r="30" ht="12.75">
      <c r="C30" s="34"/>
    </row>
    <row r="31" ht="12.75">
      <c r="C31" s="34"/>
    </row>
    <row r="32" ht="12.75">
      <c r="C32" s="35"/>
    </row>
    <row r="33" ht="12.75">
      <c r="C33" s="34"/>
    </row>
    <row r="34" ht="12.75">
      <c r="C34" s="34"/>
    </row>
    <row r="35" ht="12.75">
      <c r="C35" s="36"/>
    </row>
    <row r="36" ht="12.75">
      <c r="C36" s="35"/>
    </row>
    <row r="37" ht="12.75">
      <c r="C37" s="34"/>
    </row>
    <row r="38" ht="12.75">
      <c r="C38" s="34"/>
    </row>
    <row r="39" ht="12.75">
      <c r="C39" s="35"/>
    </row>
    <row r="40" ht="12.75">
      <c r="C40" s="34"/>
    </row>
    <row r="41" ht="12.75">
      <c r="C41" s="34"/>
    </row>
    <row r="42" ht="12.75">
      <c r="C42" s="36"/>
    </row>
    <row r="43" ht="12.75">
      <c r="C43" s="35"/>
    </row>
    <row r="44" ht="12.75">
      <c r="C44" s="34"/>
    </row>
    <row r="45" ht="12.75">
      <c r="C45" s="34"/>
    </row>
    <row r="46" ht="12.75">
      <c r="C46" s="35"/>
    </row>
    <row r="47" ht="12.75">
      <c r="C47" s="34"/>
    </row>
    <row r="48" ht="12.75">
      <c r="C48" s="34"/>
    </row>
    <row r="49" ht="12.75">
      <c r="C49" s="36"/>
    </row>
    <row r="50" ht="12.75">
      <c r="C50" s="35"/>
    </row>
    <row r="51" ht="12.75">
      <c r="C51" s="34"/>
    </row>
    <row r="52" ht="12.75">
      <c r="C52" s="34"/>
    </row>
    <row r="53" ht="12.75">
      <c r="C53" s="35"/>
    </row>
    <row r="54" ht="12.75">
      <c r="C54" s="34"/>
    </row>
    <row r="55" ht="12.75">
      <c r="C55" s="34"/>
    </row>
    <row r="56" ht="12.75">
      <c r="C56" s="35"/>
    </row>
    <row r="57" ht="12.75">
      <c r="C57" s="34"/>
    </row>
    <row r="58" ht="12.75">
      <c r="C58" s="34"/>
    </row>
    <row r="59" ht="12.75">
      <c r="C59" s="35"/>
    </row>
    <row r="60" ht="12.75">
      <c r="C60" s="34"/>
    </row>
    <row r="61" ht="12.75">
      <c r="C61" s="34"/>
    </row>
    <row r="62" ht="12.75">
      <c r="C62" s="35"/>
    </row>
    <row r="63" ht="12.75">
      <c r="C63" s="34"/>
    </row>
    <row r="64" ht="12.75">
      <c r="C64" s="34"/>
    </row>
    <row r="65" ht="12.75">
      <c r="C65" s="35"/>
    </row>
    <row r="66" ht="12.75">
      <c r="C66" s="34"/>
    </row>
    <row r="67" ht="12.75">
      <c r="C67" s="34"/>
    </row>
    <row r="68" ht="12.75">
      <c r="C68" s="35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6"/>
    </row>
    <row r="79" ht="12.75">
      <c r="C79" s="35"/>
    </row>
    <row r="80" ht="12.75">
      <c r="C80" s="34"/>
    </row>
    <row r="81" ht="12.75">
      <c r="C81" s="34"/>
    </row>
    <row r="82" ht="12.75">
      <c r="C82" s="35"/>
    </row>
    <row r="83" ht="12.75">
      <c r="C83" s="35"/>
    </row>
    <row r="84" ht="12.75">
      <c r="C84" s="34"/>
    </row>
    <row r="85" ht="12.75">
      <c r="C85" s="34"/>
    </row>
    <row r="86" ht="12.75">
      <c r="C86" s="35"/>
    </row>
    <row r="87" ht="12.75">
      <c r="C87" s="34"/>
    </row>
    <row r="88" ht="12.75">
      <c r="C88" s="34"/>
    </row>
    <row r="89" ht="12.75">
      <c r="C89" s="35"/>
    </row>
    <row r="90" ht="12.75">
      <c r="C90" s="34"/>
    </row>
    <row r="91" ht="12.75">
      <c r="C91" s="34"/>
    </row>
    <row r="92" ht="12.75">
      <c r="C92" s="35"/>
    </row>
    <row r="93" ht="12.75">
      <c r="C93" s="35"/>
    </row>
    <row r="94" ht="12.75">
      <c r="C94" s="34"/>
    </row>
    <row r="95" ht="12.75">
      <c r="C95" s="34"/>
    </row>
    <row r="96" ht="12.75">
      <c r="C96" s="35"/>
    </row>
    <row r="97" ht="12.75">
      <c r="C97" s="35"/>
    </row>
    <row r="98" ht="12.75">
      <c r="C98" s="34"/>
    </row>
    <row r="99" ht="12.75">
      <c r="C99" s="34"/>
    </row>
    <row r="100" ht="12.75">
      <c r="C100" s="36"/>
    </row>
    <row r="101" ht="12.75">
      <c r="C101" s="34"/>
    </row>
    <row r="102" ht="12.75">
      <c r="C102" s="34"/>
    </row>
    <row r="103" ht="12.75">
      <c r="C103" s="36"/>
    </row>
    <row r="104" ht="12.75">
      <c r="C104" s="36"/>
    </row>
    <row r="105" ht="12.75">
      <c r="C105" s="35"/>
    </row>
    <row r="106" ht="12.75">
      <c r="C106" s="34"/>
    </row>
    <row r="107" ht="12.75">
      <c r="C107" s="34"/>
    </row>
    <row r="108" ht="12.75">
      <c r="C108" s="34"/>
    </row>
    <row r="109" ht="12.75">
      <c r="C109" s="35"/>
    </row>
    <row r="110" ht="12.75">
      <c r="C110" s="34"/>
    </row>
    <row r="111" ht="12.75">
      <c r="C111" s="34"/>
    </row>
    <row r="112" ht="12.75">
      <c r="C112" s="34"/>
    </row>
    <row r="113" ht="12.75">
      <c r="C113" s="36"/>
    </row>
    <row r="114" ht="12.75">
      <c r="C114" s="35"/>
    </row>
    <row r="115" ht="12.75">
      <c r="C115" s="34"/>
    </row>
    <row r="116" ht="12.75">
      <c r="C116" s="34"/>
    </row>
    <row r="117" ht="12.75">
      <c r="C117" s="36"/>
    </row>
    <row r="118" ht="12.75">
      <c r="C118" s="35"/>
    </row>
    <row r="119" ht="12.75">
      <c r="C119" s="34"/>
    </row>
    <row r="120" ht="12.75">
      <c r="C120" s="34"/>
    </row>
    <row r="121" ht="12.75">
      <c r="C121" s="36"/>
    </row>
    <row r="122" ht="12.75">
      <c r="C122" s="35"/>
    </row>
    <row r="123" ht="12.75">
      <c r="C123" s="34"/>
    </row>
    <row r="124" ht="12.75">
      <c r="C124" s="34"/>
    </row>
    <row r="125" ht="12.75">
      <c r="C125" s="35"/>
    </row>
    <row r="126" ht="12.75">
      <c r="C126" s="34"/>
    </row>
    <row r="127" ht="12.75">
      <c r="C127" s="34"/>
    </row>
    <row r="128" ht="12.75">
      <c r="C128" s="35"/>
    </row>
    <row r="129" ht="12.75">
      <c r="C129" s="34"/>
    </row>
    <row r="130" ht="12.75">
      <c r="C130" s="34"/>
    </row>
    <row r="131" ht="12.75">
      <c r="C131" s="35"/>
    </row>
    <row r="132" ht="12.75">
      <c r="C132" s="34"/>
    </row>
    <row r="133" ht="12.75">
      <c r="C133" s="34"/>
    </row>
    <row r="134" ht="12.75">
      <c r="C134" s="35"/>
    </row>
    <row r="135" ht="12.75">
      <c r="C135" s="34"/>
    </row>
    <row r="136" ht="12.75">
      <c r="C136" s="34"/>
    </row>
    <row r="137" ht="12.75">
      <c r="C137" s="35"/>
    </row>
    <row r="138" ht="12.75">
      <c r="C138" s="34"/>
    </row>
    <row r="139" ht="12.75">
      <c r="C139" s="34"/>
    </row>
    <row r="140" ht="12.75">
      <c r="C140" s="36"/>
    </row>
    <row r="141" ht="12.75">
      <c r="C141" s="35"/>
    </row>
    <row r="142" ht="12.75">
      <c r="C142" s="34"/>
    </row>
    <row r="143" ht="12.75">
      <c r="C143" s="34"/>
    </row>
    <row r="144" ht="12.75">
      <c r="C144" s="36"/>
    </row>
    <row r="145" ht="12.75">
      <c r="C145" s="36"/>
    </row>
    <row r="146" ht="12.75">
      <c r="C146" s="35"/>
    </row>
    <row r="147" ht="12.75">
      <c r="C147" s="34"/>
    </row>
    <row r="148" ht="12.75">
      <c r="C148" s="34"/>
    </row>
    <row r="149" ht="12.75">
      <c r="C149" s="35"/>
    </row>
    <row r="150" ht="12.75">
      <c r="C150" s="34"/>
    </row>
    <row r="151" ht="12.75">
      <c r="C151" s="34"/>
    </row>
    <row r="152" ht="12.75">
      <c r="C152" s="36"/>
    </row>
    <row r="153" ht="12.75">
      <c r="C153" s="35"/>
    </row>
    <row r="154" ht="12.75">
      <c r="C154" s="34"/>
    </row>
    <row r="155" ht="12.75">
      <c r="C155" s="34"/>
    </row>
    <row r="156" ht="12.75">
      <c r="C156" s="36"/>
    </row>
    <row r="157" ht="12.75">
      <c r="C157" s="35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6"/>
    </row>
    <row r="166" ht="12.75">
      <c r="C166" s="36"/>
    </row>
    <row r="167" ht="12.75">
      <c r="C167" s="34"/>
    </row>
    <row r="168" ht="12.75">
      <c r="C168" s="34"/>
    </row>
    <row r="169" ht="12.75">
      <c r="C169" s="36"/>
    </row>
    <row r="170" ht="12.75">
      <c r="C170" s="34"/>
    </row>
    <row r="171" ht="12.75">
      <c r="C171" s="34"/>
    </row>
    <row r="172" ht="12.75">
      <c r="C172" s="36"/>
    </row>
    <row r="173" ht="12.75">
      <c r="C173" s="34"/>
    </row>
    <row r="174" ht="12.75">
      <c r="C174" s="34"/>
    </row>
    <row r="175" ht="12.75">
      <c r="C175" s="36"/>
    </row>
    <row r="176" ht="12.75">
      <c r="C176" s="34"/>
    </row>
    <row r="177" ht="12.75">
      <c r="C177" s="34"/>
    </row>
    <row r="178" ht="12.75">
      <c r="C178" s="36"/>
    </row>
    <row r="179" ht="12.75">
      <c r="C179" s="34"/>
    </row>
    <row r="180" ht="12.75">
      <c r="C180" s="34"/>
    </row>
    <row r="181" ht="12.75">
      <c r="C181" s="36"/>
    </row>
    <row r="182" ht="12.75">
      <c r="C182" s="34"/>
    </row>
    <row r="183" ht="12.75">
      <c r="C183" s="34"/>
    </row>
    <row r="184" ht="12.75">
      <c r="C184" s="34"/>
    </row>
  </sheetData>
  <sheetProtection sheet="1"/>
  <mergeCells count="1">
    <mergeCell ref="D5:E5"/>
  </mergeCells>
  <conditionalFormatting sqref="I4">
    <cfRule type="expression" priority="1" dxfId="0" stopIfTrue="1">
      <formula>AND($I$4&lt;&gt;$G$3,$I$4&lt;&gt;$G$3-1)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DA129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3" max="3" width="72.421875" style="0" customWidth="1"/>
    <col min="4" max="4" width="40.7109375" style="0" customWidth="1"/>
    <col min="5" max="5" width="40.7109375" style="0" hidden="1" customWidth="1"/>
  </cols>
  <sheetData>
    <row r="1" spans="1:105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16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</row>
    <row r="2" spans="1:105" ht="409.5" customHeight="1" hidden="1">
      <c r="A2" s="16">
        <v>1</v>
      </c>
      <c r="B2" s="16">
        <v>20</v>
      </c>
      <c r="C2" s="16">
        <v>2</v>
      </c>
      <c r="D2" s="16">
        <v>9</v>
      </c>
      <c r="E2" s="16">
        <v>3</v>
      </c>
      <c r="F2" s="16" t="str">
        <f>c_this</f>
        <v>c2017</v>
      </c>
      <c r="G2" s="16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ht="409.5" customHeight="1" hidden="1">
      <c r="A3" s="16"/>
      <c r="B3" s="16"/>
      <c r="C3" s="16"/>
      <c r="D3" s="16"/>
      <c r="E3" s="16"/>
      <c r="F3" s="16"/>
      <c r="G3" s="1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ht="12.75">
      <c r="A4" s="16"/>
      <c r="B4" s="16"/>
      <c r="C4" s="16"/>
      <c r="D4" s="16"/>
      <c r="E4" s="16"/>
      <c r="F4" s="16"/>
      <c r="G4" s="1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1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ht="12.75">
      <c r="A6" s="16"/>
      <c r="B6" s="16"/>
      <c r="C6" s="16"/>
      <c r="D6" s="16"/>
      <c r="E6" s="16"/>
      <c r="F6" s="16"/>
      <c r="G6" s="1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ht="12.75">
      <c r="A7" s="16"/>
      <c r="B7" s="48" t="s">
        <v>42</v>
      </c>
      <c r="C7" s="16"/>
      <c r="D7" s="16"/>
      <c r="E7" s="16"/>
      <c r="F7" s="16"/>
      <c r="G7" s="1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12.75">
      <c r="A8" s="16"/>
      <c r="B8" s="16"/>
      <c r="C8" s="16"/>
      <c r="D8" s="16"/>
      <c r="E8" s="16"/>
      <c r="F8" s="16"/>
      <c r="G8" s="1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12.75">
      <c r="A9" s="16"/>
      <c r="B9" s="16"/>
      <c r="C9" s="42"/>
      <c r="D9" s="43">
        <f>c_this_label</f>
        <v>2017</v>
      </c>
      <c r="E9" s="43">
        <f>c_prev_label</f>
        <v>2016</v>
      </c>
      <c r="F9" s="16"/>
      <c r="G9" s="1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12.75">
      <c r="A10" s="45" t="s">
        <v>44</v>
      </c>
      <c r="B10" s="16"/>
      <c r="C10" s="46" t="s">
        <v>43</v>
      </c>
      <c r="D10" s="49"/>
      <c r="E10" s="49"/>
      <c r="F10" s="16"/>
      <c r="G10" s="1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2.75">
      <c r="A11" s="45" t="s">
        <v>46</v>
      </c>
      <c r="B11" s="16"/>
      <c r="C11" s="46" t="s">
        <v>45</v>
      </c>
      <c r="D11" s="49"/>
      <c r="E11" s="49"/>
      <c r="F11" s="16"/>
      <c r="G11" s="1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2.75">
      <c r="A12" s="45" t="s">
        <v>48</v>
      </c>
      <c r="B12" s="16"/>
      <c r="C12" s="47" t="s">
        <v>47</v>
      </c>
      <c r="D12" s="50"/>
      <c r="E12" s="50"/>
      <c r="F12" s="16"/>
      <c r="G12" s="1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2.75">
      <c r="A13" s="45" t="s">
        <v>50</v>
      </c>
      <c r="B13" s="16"/>
      <c r="C13" s="47" t="s">
        <v>49</v>
      </c>
      <c r="D13" s="50"/>
      <c r="E13" s="50"/>
      <c r="F13" s="16"/>
      <c r="G13" s="1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12.75">
      <c r="A14" s="45" t="s">
        <v>52</v>
      </c>
      <c r="B14" s="16"/>
      <c r="C14" s="47" t="s">
        <v>51</v>
      </c>
      <c r="D14" s="51"/>
      <c r="E14" s="51"/>
      <c r="F14" s="16"/>
      <c r="G14" s="1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12.75">
      <c r="A15" s="45" t="s">
        <v>54</v>
      </c>
      <c r="B15" s="16"/>
      <c r="C15" s="47" t="s">
        <v>53</v>
      </c>
      <c r="D15" s="50"/>
      <c r="E15" s="50"/>
      <c r="F15" s="16"/>
      <c r="G15" s="16" t="s">
        <v>456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12.75">
      <c r="A16" s="45" t="s">
        <v>56</v>
      </c>
      <c r="B16" s="16"/>
      <c r="C16" s="47" t="s">
        <v>55</v>
      </c>
      <c r="D16" s="50"/>
      <c r="E16" s="50"/>
      <c r="F16" s="16"/>
      <c r="G16" s="1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ht="12.75">
      <c r="A17" s="45" t="s">
        <v>58</v>
      </c>
      <c r="B17" s="16"/>
      <c r="C17" s="47" t="s">
        <v>57</v>
      </c>
      <c r="D17" s="50"/>
      <c r="E17" s="50"/>
      <c r="F17" s="16"/>
      <c r="G17" s="1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ht="12.75">
      <c r="A18" s="45" t="s">
        <v>60</v>
      </c>
      <c r="B18" s="16"/>
      <c r="C18" s="47" t="s">
        <v>59</v>
      </c>
      <c r="D18" s="50"/>
      <c r="E18" s="50"/>
      <c r="F18" s="16"/>
      <c r="G18" s="1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ht="12.75">
      <c r="A19" s="45" t="s">
        <v>62</v>
      </c>
      <c r="B19" s="16"/>
      <c r="C19" s="47" t="s">
        <v>61</v>
      </c>
      <c r="D19" s="50"/>
      <c r="E19" s="50"/>
      <c r="F19" s="16"/>
      <c r="G19" s="1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12.75">
      <c r="A20" s="45" t="s">
        <v>64</v>
      </c>
      <c r="B20" s="16"/>
      <c r="C20" s="47" t="s">
        <v>63</v>
      </c>
      <c r="D20" s="50"/>
      <c r="E20" s="50"/>
      <c r="F20" s="16"/>
      <c r="G20" s="1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05" ht="12.75">
      <c r="A21" s="45" t="s">
        <v>66</v>
      </c>
      <c r="B21" s="16"/>
      <c r="C21" s="47" t="s">
        <v>65</v>
      </c>
      <c r="D21" s="50"/>
      <c r="E21" s="50"/>
      <c r="F21" s="16"/>
      <c r="G21" s="1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ht="12.75">
      <c r="A22" s="45" t="s">
        <v>68</v>
      </c>
      <c r="B22" s="16"/>
      <c r="C22" s="47" t="s">
        <v>67</v>
      </c>
      <c r="D22" s="50"/>
      <c r="E22" s="50"/>
      <c r="F22" s="16"/>
      <c r="G22" s="16" t="s">
        <v>456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</row>
    <row r="23" spans="1:105" ht="12.75">
      <c r="A23" s="45" t="s">
        <v>70</v>
      </c>
      <c r="B23" s="16"/>
      <c r="C23" s="47" t="s">
        <v>69</v>
      </c>
      <c r="D23" s="50"/>
      <c r="E23" s="50"/>
      <c r="F23" s="16"/>
      <c r="G23" s="16" t="s">
        <v>456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</row>
    <row r="24" spans="1:105" ht="12.75">
      <c r="A24" s="45" t="s">
        <v>72</v>
      </c>
      <c r="B24" s="16"/>
      <c r="C24" s="47" t="s">
        <v>71</v>
      </c>
      <c r="D24" s="50"/>
      <c r="E24" s="50"/>
      <c r="F24" s="16"/>
      <c r="G24" s="16" t="s">
        <v>456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</row>
    <row r="25" spans="1:105" ht="12.75">
      <c r="A25" s="45" t="s">
        <v>74</v>
      </c>
      <c r="B25" s="16"/>
      <c r="C25" s="47" t="s">
        <v>73</v>
      </c>
      <c r="D25" s="50"/>
      <c r="E25" s="50"/>
      <c r="F25" s="16"/>
      <c r="G25" s="1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</row>
    <row r="26" spans="1:105" ht="12.75">
      <c r="A26" s="45" t="s">
        <v>76</v>
      </c>
      <c r="B26" s="16"/>
      <c r="C26" s="47" t="s">
        <v>75</v>
      </c>
      <c r="D26" s="50"/>
      <c r="E26" s="50"/>
      <c r="F26" s="16"/>
      <c r="G26" s="16" t="s">
        <v>456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</row>
    <row r="27" spans="1:105" ht="12.75">
      <c r="A27" s="45" t="s">
        <v>78</v>
      </c>
      <c r="B27" s="16"/>
      <c r="C27" s="47" t="s">
        <v>77</v>
      </c>
      <c r="D27" s="50"/>
      <c r="E27" s="50"/>
      <c r="F27" s="16"/>
      <c r="G27" s="1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ht="12.75">
      <c r="A28" s="45" t="s">
        <v>80</v>
      </c>
      <c r="B28" s="16"/>
      <c r="C28" s="47" t="s">
        <v>79</v>
      </c>
      <c r="D28" s="50"/>
      <c r="E28" s="50"/>
      <c r="F28" s="16"/>
      <c r="G28" s="1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</row>
    <row r="29" spans="1:105" ht="12.75">
      <c r="A29" s="45" t="s">
        <v>82</v>
      </c>
      <c r="B29" s="16"/>
      <c r="C29" s="47" t="s">
        <v>81</v>
      </c>
      <c r="D29" s="52"/>
      <c r="E29" s="52"/>
      <c r="F29" s="16"/>
      <c r="G29" s="1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</row>
    <row r="30" spans="1:105" ht="12.75">
      <c r="A30" s="16"/>
      <c r="B30" s="16"/>
      <c r="C30" s="16"/>
      <c r="D30" s="16"/>
      <c r="E30" s="16"/>
      <c r="F30" s="16"/>
      <c r="G30" s="16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</row>
    <row r="31" spans="1:105" ht="12.75">
      <c r="A31" s="16"/>
      <c r="B31" s="16"/>
      <c r="C31" s="16"/>
      <c r="D31" s="16"/>
      <c r="E31" s="16"/>
      <c r="F31" s="16"/>
      <c r="G31" s="1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</row>
    <row r="32" spans="1:105" ht="12.75">
      <c r="A32" s="16"/>
      <c r="B32" s="16"/>
      <c r="C32" s="16"/>
      <c r="D32" s="16"/>
      <c r="E32" s="16"/>
      <c r="F32" s="16"/>
      <c r="G32" s="1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  <row r="112" spans="1:10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</row>
    <row r="113" spans="1:10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</row>
    <row r="114" spans="1:10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</row>
    <row r="115" spans="1:10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</row>
    <row r="116" spans="1:10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</row>
    <row r="117" spans="1:10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</row>
    <row r="118" spans="1:10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</row>
    <row r="119" spans="1:10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</row>
    <row r="120" spans="1:10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</row>
    <row r="121" spans="1:10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</row>
    <row r="122" spans="1:100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</row>
    <row r="123" spans="1:100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</row>
    <row r="124" spans="1:100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</row>
    <row r="125" spans="1:100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</row>
    <row r="126" spans="1:100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</row>
    <row r="127" spans="1:100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</row>
    <row r="128" spans="1:100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</row>
    <row r="129" spans="1:100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</row>
  </sheetData>
  <sheetProtection sheet="1"/>
  <dataValidations count="2">
    <dataValidation type="decimal" allowBlank="1" showInputMessage="1" showErrorMessage="1" sqref="D14">
      <formula1>-9223372036854780000</formula1>
      <formula2>9223372036854780000</formula2>
    </dataValidation>
    <dataValidation type="decimal" allowBlank="1" showInputMessage="1" showErrorMessage="1" sqref="E14">
      <formula1>-9223372036854780000</formula1>
      <formula2>9223372036854780000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DA15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3" max="3" width="54.00390625" style="0" customWidth="1"/>
    <col min="4" max="5" width="15.7109375" style="0" customWidth="1"/>
    <col min="7" max="7" width="50.7109375" style="0" customWidth="1"/>
  </cols>
  <sheetData>
    <row r="1" spans="1:105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16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</row>
    <row r="2" spans="1:105" ht="409.5" customHeight="1" hidden="1">
      <c r="A2" s="16">
        <v>1</v>
      </c>
      <c r="B2" s="16">
        <v>42</v>
      </c>
      <c r="C2" s="16">
        <v>2</v>
      </c>
      <c r="D2" s="16">
        <v>9</v>
      </c>
      <c r="E2" s="16">
        <v>3</v>
      </c>
      <c r="F2" s="16" t="str">
        <f>c_this</f>
        <v>c2017</v>
      </c>
      <c r="G2" s="16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ht="409.5" customHeight="1" hidden="1">
      <c r="A3" s="16"/>
      <c r="B3" s="16"/>
      <c r="C3" s="16"/>
      <c r="D3" s="16"/>
      <c r="E3" s="16"/>
      <c r="F3" s="16"/>
      <c r="G3" s="1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ht="12.75">
      <c r="A4" s="16"/>
      <c r="B4" s="16"/>
      <c r="C4" s="16"/>
      <c r="D4" s="16"/>
      <c r="E4" s="16"/>
      <c r="F4" s="16"/>
      <c r="G4" s="1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1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ht="12.75">
      <c r="A6" s="16"/>
      <c r="B6" s="16"/>
      <c r="C6" s="16"/>
      <c r="D6" s="16"/>
      <c r="E6" s="16"/>
      <c r="F6" s="16"/>
      <c r="G6" s="1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ht="12.75">
      <c r="A7" s="16"/>
      <c r="B7" s="48" t="s">
        <v>96</v>
      </c>
      <c r="C7" s="16"/>
      <c r="D7" s="16"/>
      <c r="E7" s="16"/>
      <c r="F7" s="16"/>
      <c r="G7" s="1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12.75">
      <c r="A8" s="16"/>
      <c r="B8" s="16"/>
      <c r="C8" s="16"/>
      <c r="D8" s="16"/>
      <c r="E8" s="16"/>
      <c r="F8" s="16"/>
      <c r="G8" s="1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12.75">
      <c r="A9" s="16"/>
      <c r="B9" s="16"/>
      <c r="C9" s="42"/>
      <c r="D9" s="43">
        <f>c_this_label</f>
        <v>2017</v>
      </c>
      <c r="E9" s="43">
        <f>c_prev_label</f>
        <v>2016</v>
      </c>
      <c r="F9" s="16"/>
      <c r="G9" s="1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12.75">
      <c r="A10" s="45" t="s">
        <v>98</v>
      </c>
      <c r="B10" s="16"/>
      <c r="C10" s="46" t="s">
        <v>97</v>
      </c>
      <c r="D10" s="53"/>
      <c r="E10" s="49"/>
      <c r="F10" s="16"/>
      <c r="G10" s="1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2.75">
      <c r="A11" s="45" t="s">
        <v>100</v>
      </c>
      <c r="B11" s="16"/>
      <c r="C11" s="46" t="s">
        <v>99</v>
      </c>
      <c r="D11" s="53"/>
      <c r="E11" s="49"/>
      <c r="F11" s="16"/>
      <c r="G11" s="1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2.75">
      <c r="A12" s="45" t="s">
        <v>102</v>
      </c>
      <c r="B12" s="16"/>
      <c r="C12" s="47" t="s">
        <v>101</v>
      </c>
      <c r="D12" s="54"/>
      <c r="E12" s="51"/>
      <c r="F12" s="16"/>
      <c r="G12" s="1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2.75">
      <c r="A13" s="45" t="s">
        <v>104</v>
      </c>
      <c r="B13" s="16"/>
      <c r="C13" s="46" t="s">
        <v>103</v>
      </c>
      <c r="D13" s="53"/>
      <c r="E13" s="49"/>
      <c r="F13" s="16"/>
      <c r="G13" s="16" t="s">
        <v>457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12.75">
      <c r="A14" s="45" t="s">
        <v>106</v>
      </c>
      <c r="B14" s="16"/>
      <c r="C14" s="47" t="s">
        <v>105</v>
      </c>
      <c r="D14" s="54"/>
      <c r="E14" s="51"/>
      <c r="F14" s="16"/>
      <c r="G14" s="57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12.75">
      <c r="A15" s="45" t="s">
        <v>108</v>
      </c>
      <c r="B15" s="16"/>
      <c r="C15" s="47" t="s">
        <v>107</v>
      </c>
      <c r="D15" s="54"/>
      <c r="E15" s="51"/>
      <c r="F15" s="16"/>
      <c r="G15" s="57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12.75">
      <c r="A16" s="45" t="s">
        <v>110</v>
      </c>
      <c r="B16" s="16"/>
      <c r="C16" s="47" t="s">
        <v>109</v>
      </c>
      <c r="D16" s="54"/>
      <c r="E16" s="51"/>
      <c r="F16" s="16"/>
      <c r="G16" s="1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ht="12.75">
      <c r="A17" s="45" t="s">
        <v>112</v>
      </c>
      <c r="B17" s="16"/>
      <c r="C17" s="47" t="s">
        <v>111</v>
      </c>
      <c r="D17" s="54"/>
      <c r="E17" s="51"/>
      <c r="F17" s="16"/>
      <c r="G17" s="1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ht="12.75">
      <c r="A18" s="45" t="s">
        <v>114</v>
      </c>
      <c r="B18" s="16"/>
      <c r="C18" s="46" t="s">
        <v>113</v>
      </c>
      <c r="D18" s="53"/>
      <c r="E18" s="49"/>
      <c r="F18" s="16"/>
      <c r="G18" s="1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ht="12.75">
      <c r="A19" s="45" t="s">
        <v>116</v>
      </c>
      <c r="B19" s="16"/>
      <c r="C19" s="47" t="s">
        <v>115</v>
      </c>
      <c r="D19" s="54"/>
      <c r="E19" s="51"/>
      <c r="F19" s="16"/>
      <c r="G19" s="1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12.75">
      <c r="A20" s="45" t="s">
        <v>118</v>
      </c>
      <c r="B20" s="16"/>
      <c r="C20" s="47" t="s">
        <v>117</v>
      </c>
      <c r="D20" s="54"/>
      <c r="E20" s="51"/>
      <c r="F20" s="16"/>
      <c r="G20" s="1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05" ht="12.75">
      <c r="A21" s="45" t="s">
        <v>120</v>
      </c>
      <c r="B21" s="16"/>
      <c r="C21" s="46" t="s">
        <v>119</v>
      </c>
      <c r="D21" s="53"/>
      <c r="E21" s="49"/>
      <c r="F21" s="16"/>
      <c r="G21" s="1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ht="12.75">
      <c r="A22" s="45" t="s">
        <v>122</v>
      </c>
      <c r="B22" s="16"/>
      <c r="C22" s="47" t="s">
        <v>121</v>
      </c>
      <c r="D22" s="54"/>
      <c r="E22" s="51"/>
      <c r="F22" s="16"/>
      <c r="G22" s="16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</row>
    <row r="23" spans="1:105" ht="12.75">
      <c r="A23" s="45" t="s">
        <v>124</v>
      </c>
      <c r="B23" s="16"/>
      <c r="C23" s="47" t="s">
        <v>123</v>
      </c>
      <c r="D23" s="54"/>
      <c r="E23" s="51"/>
      <c r="F23" s="16"/>
      <c r="G23" s="1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</row>
    <row r="24" spans="1:105" ht="12.75">
      <c r="A24" s="45" t="s">
        <v>126</v>
      </c>
      <c r="B24" s="16"/>
      <c r="C24" s="47" t="s">
        <v>125</v>
      </c>
      <c r="D24" s="54"/>
      <c r="E24" s="51"/>
      <c r="F24" s="16"/>
      <c r="G24" s="16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</row>
    <row r="25" spans="1:105" ht="12.75">
      <c r="A25" s="45" t="s">
        <v>128</v>
      </c>
      <c r="B25" s="16"/>
      <c r="C25" s="47" t="s">
        <v>127</v>
      </c>
      <c r="D25" s="54"/>
      <c r="E25" s="51"/>
      <c r="F25" s="16"/>
      <c r="G25" s="1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</row>
    <row r="26" spans="1:105" ht="12.75">
      <c r="A26" s="45" t="s">
        <v>130</v>
      </c>
      <c r="B26" s="16"/>
      <c r="C26" s="47" t="s">
        <v>129</v>
      </c>
      <c r="D26" s="54"/>
      <c r="E26" s="51"/>
      <c r="F26" s="16"/>
      <c r="G26" s="1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</row>
    <row r="27" spans="1:105" ht="12.75">
      <c r="A27" s="45" t="s">
        <v>132</v>
      </c>
      <c r="B27" s="16"/>
      <c r="C27" s="47" t="s">
        <v>131</v>
      </c>
      <c r="D27" s="54"/>
      <c r="E27" s="51"/>
      <c r="F27" s="16"/>
      <c r="G27" s="1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ht="12.75">
      <c r="A28" s="45" t="s">
        <v>134</v>
      </c>
      <c r="B28" s="16"/>
      <c r="C28" s="47" t="s">
        <v>133</v>
      </c>
      <c r="D28" s="54"/>
      <c r="E28" s="51"/>
      <c r="F28" s="16"/>
      <c r="G28" s="1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</row>
    <row r="29" spans="1:105" ht="12.75">
      <c r="A29" s="45" t="s">
        <v>136</v>
      </c>
      <c r="B29" s="16"/>
      <c r="C29" s="47" t="s">
        <v>135</v>
      </c>
      <c r="D29" s="54"/>
      <c r="E29" s="51"/>
      <c r="F29" s="16"/>
      <c r="G29" s="1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</row>
    <row r="30" spans="1:105" ht="12.75">
      <c r="A30" s="45" t="s">
        <v>138</v>
      </c>
      <c r="B30" s="16"/>
      <c r="C30" s="47" t="s">
        <v>137</v>
      </c>
      <c r="D30" s="54"/>
      <c r="E30" s="51"/>
      <c r="F30" s="16"/>
      <c r="G30" s="16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</row>
    <row r="31" spans="1:105" ht="12.75">
      <c r="A31" s="45" t="s">
        <v>140</v>
      </c>
      <c r="B31" s="16"/>
      <c r="C31" s="46" t="s">
        <v>139</v>
      </c>
      <c r="D31" s="53"/>
      <c r="E31" s="49"/>
      <c r="F31" s="16"/>
      <c r="G31" s="1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</row>
    <row r="32" spans="1:105" ht="12.75">
      <c r="A32" s="45" t="s">
        <v>142</v>
      </c>
      <c r="B32" s="16"/>
      <c r="C32" s="46" t="s">
        <v>141</v>
      </c>
      <c r="D32" s="53"/>
      <c r="E32" s="49"/>
      <c r="F32" s="16"/>
      <c r="G32" s="1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</row>
    <row r="33" spans="1:105" ht="12.75">
      <c r="A33" s="45" t="s">
        <v>144</v>
      </c>
      <c r="B33" s="16"/>
      <c r="C33" s="47" t="s">
        <v>143</v>
      </c>
      <c r="D33" s="54"/>
      <c r="E33" s="51"/>
      <c r="F33" s="16"/>
      <c r="G33" s="1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</row>
    <row r="34" spans="1:105" ht="12.75">
      <c r="A34" s="45" t="s">
        <v>146</v>
      </c>
      <c r="B34" s="16"/>
      <c r="C34" s="47" t="s">
        <v>145</v>
      </c>
      <c r="D34" s="54"/>
      <c r="E34" s="51"/>
      <c r="F34" s="16"/>
      <c r="G34" s="1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</row>
    <row r="35" spans="1:105" ht="12.75">
      <c r="A35" s="45" t="s">
        <v>148</v>
      </c>
      <c r="B35" s="16"/>
      <c r="C35" s="47" t="s">
        <v>147</v>
      </c>
      <c r="D35" s="54"/>
      <c r="E35" s="51"/>
      <c r="F35" s="16"/>
      <c r="G35" s="1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</row>
    <row r="36" spans="1:105" ht="12.75">
      <c r="A36" s="45" t="s">
        <v>150</v>
      </c>
      <c r="B36" s="16"/>
      <c r="C36" s="47" t="s">
        <v>149</v>
      </c>
      <c r="D36" s="54"/>
      <c r="E36" s="51"/>
      <c r="F36" s="16"/>
      <c r="G36" s="16" t="s">
        <v>457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</row>
    <row r="37" spans="1:105" ht="12.75">
      <c r="A37" s="45" t="s">
        <v>152</v>
      </c>
      <c r="B37" s="16"/>
      <c r="C37" s="47" t="s">
        <v>151</v>
      </c>
      <c r="D37" s="54"/>
      <c r="E37" s="51"/>
      <c r="F37" s="16"/>
      <c r="G37" s="5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</row>
    <row r="38" spans="1:105" ht="12.75">
      <c r="A38" s="45" t="s">
        <v>154</v>
      </c>
      <c r="B38" s="16"/>
      <c r="C38" s="47" t="s">
        <v>153</v>
      </c>
      <c r="D38" s="54"/>
      <c r="E38" s="51"/>
      <c r="F38" s="16"/>
      <c r="G38" s="1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</row>
    <row r="39" spans="1:105" ht="12.75">
      <c r="A39" s="45" t="s">
        <v>156</v>
      </c>
      <c r="B39" s="16"/>
      <c r="C39" s="47" t="s">
        <v>155</v>
      </c>
      <c r="D39" s="54"/>
      <c r="E39" s="51"/>
      <c r="F39" s="16"/>
      <c r="G39" s="16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</row>
    <row r="40" spans="1:105" ht="12.75">
      <c r="A40" s="45" t="s">
        <v>158</v>
      </c>
      <c r="B40" s="16"/>
      <c r="C40" s="47" t="s">
        <v>157</v>
      </c>
      <c r="D40" s="54"/>
      <c r="E40" s="51"/>
      <c r="F40" s="16"/>
      <c r="G40" s="1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</row>
    <row r="41" spans="1:105" ht="12.75">
      <c r="A41" s="45" t="s">
        <v>160</v>
      </c>
      <c r="B41" s="16"/>
      <c r="C41" s="47" t="s">
        <v>159</v>
      </c>
      <c r="D41" s="54"/>
      <c r="E41" s="51"/>
      <c r="F41" s="16"/>
      <c r="G41" s="1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</row>
    <row r="42" spans="1:105" ht="12.75">
      <c r="A42" s="45" t="s">
        <v>162</v>
      </c>
      <c r="B42" s="16"/>
      <c r="C42" s="47" t="s">
        <v>161</v>
      </c>
      <c r="D42" s="54"/>
      <c r="E42" s="51"/>
      <c r="F42" s="16"/>
      <c r="G42" s="1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ht="12.75">
      <c r="A43" s="45" t="s">
        <v>164</v>
      </c>
      <c r="B43" s="16"/>
      <c r="C43" s="47" t="s">
        <v>163</v>
      </c>
      <c r="D43" s="54"/>
      <c r="E43" s="51"/>
      <c r="F43" s="16"/>
      <c r="G43" s="1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</row>
    <row r="44" spans="1:105" ht="12.75">
      <c r="A44" s="45" t="s">
        <v>166</v>
      </c>
      <c r="B44" s="16"/>
      <c r="C44" s="47" t="s">
        <v>165</v>
      </c>
      <c r="D44" s="54"/>
      <c r="E44" s="51"/>
      <c r="F44" s="16"/>
      <c r="G44" s="1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</row>
    <row r="45" spans="1:105" ht="12.75">
      <c r="A45" s="45" t="s">
        <v>168</v>
      </c>
      <c r="B45" s="16"/>
      <c r="C45" s="47" t="s">
        <v>167</v>
      </c>
      <c r="D45" s="54"/>
      <c r="E45" s="51"/>
      <c r="F45" s="16"/>
      <c r="G45" s="1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</row>
    <row r="46" spans="1:105" ht="12.75">
      <c r="A46" s="45" t="s">
        <v>170</v>
      </c>
      <c r="B46" s="16"/>
      <c r="C46" s="46" t="s">
        <v>169</v>
      </c>
      <c r="D46" s="53"/>
      <c r="E46" s="49"/>
      <c r="F46" s="16"/>
      <c r="G46" s="16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</row>
    <row r="47" spans="1:105" ht="12.75">
      <c r="A47" s="45" t="s">
        <v>172</v>
      </c>
      <c r="B47" s="16"/>
      <c r="C47" s="47" t="s">
        <v>171</v>
      </c>
      <c r="D47" s="54"/>
      <c r="E47" s="51"/>
      <c r="F47" s="16"/>
      <c r="G47" s="16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</row>
    <row r="48" spans="1:105" ht="12.75">
      <c r="A48" s="45" t="s">
        <v>174</v>
      </c>
      <c r="B48" s="16"/>
      <c r="C48" s="47" t="s">
        <v>173</v>
      </c>
      <c r="D48" s="54"/>
      <c r="E48" s="51"/>
      <c r="F48" s="16"/>
      <c r="G48" s="16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</row>
    <row r="49" spans="1:105" ht="12.75">
      <c r="A49" s="45" t="s">
        <v>176</v>
      </c>
      <c r="B49" s="16"/>
      <c r="C49" s="47" t="s">
        <v>175</v>
      </c>
      <c r="D49" s="54"/>
      <c r="E49" s="51"/>
      <c r="F49" s="16"/>
      <c r="G49" s="1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</row>
    <row r="50" spans="1:105" ht="12.75">
      <c r="A50" s="45" t="s">
        <v>178</v>
      </c>
      <c r="B50" s="16"/>
      <c r="C50" s="47" t="s">
        <v>177</v>
      </c>
      <c r="D50" s="54"/>
      <c r="E50" s="51"/>
      <c r="F50" s="16"/>
      <c r="G50" s="16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</row>
    <row r="51" spans="1:105" ht="12.75">
      <c r="A51" s="45" t="s">
        <v>180</v>
      </c>
      <c r="B51" s="16"/>
      <c r="C51" s="47" t="s">
        <v>179</v>
      </c>
      <c r="D51" s="55"/>
      <c r="E51" s="56"/>
      <c r="F51" s="16"/>
      <c r="G51" s="16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</row>
    <row r="52" spans="1:105" ht="12.75">
      <c r="A52" s="16"/>
      <c r="B52" s="16"/>
      <c r="C52" s="16"/>
      <c r="D52" s="16"/>
      <c r="E52" s="16"/>
      <c r="F52" s="16"/>
      <c r="G52" s="1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</row>
    <row r="53" spans="1:105" ht="12.75">
      <c r="A53" s="16"/>
      <c r="B53" s="16"/>
      <c r="C53" s="16"/>
      <c r="D53" s="16"/>
      <c r="E53" s="16"/>
      <c r="F53" s="16"/>
      <c r="G53" s="16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</row>
    <row r="54" spans="1:105" ht="12.75">
      <c r="A54" s="16"/>
      <c r="B54" s="16"/>
      <c r="C54" s="16"/>
      <c r="D54" s="16"/>
      <c r="E54" s="16"/>
      <c r="F54" s="16"/>
      <c r="G54" s="1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  <row r="112" spans="1:10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</row>
    <row r="113" spans="1:10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</row>
    <row r="114" spans="1:10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</row>
    <row r="115" spans="1:10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</row>
    <row r="116" spans="1:10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</row>
    <row r="117" spans="1:10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</row>
    <row r="118" spans="1:10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</row>
    <row r="119" spans="1:10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</row>
    <row r="120" spans="1:10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</row>
    <row r="121" spans="1:10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</row>
    <row r="122" spans="1:100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</row>
    <row r="123" spans="1:100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</row>
    <row r="124" spans="1:100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</row>
    <row r="125" spans="1:100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</row>
    <row r="126" spans="1:100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</row>
    <row r="127" spans="1:100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</row>
    <row r="128" spans="1:100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</row>
    <row r="129" spans="1:100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</row>
    <row r="130" spans="1:100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</row>
    <row r="131" spans="1:100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</row>
    <row r="132" spans="1:100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</row>
    <row r="133" spans="1:100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</row>
    <row r="134" spans="1:100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</row>
    <row r="135" spans="1:100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</row>
    <row r="136" spans="1:100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</row>
    <row r="137" spans="1:100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</row>
    <row r="138" spans="1:100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</row>
    <row r="139" spans="1:100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</row>
    <row r="140" spans="1:100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</row>
    <row r="141" spans="1:100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</row>
    <row r="142" spans="1:100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</row>
    <row r="143" spans="1:100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</row>
    <row r="144" spans="1:100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</row>
    <row r="145" spans="1:100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</row>
    <row r="146" spans="1:100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</row>
    <row r="147" spans="1:100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</row>
    <row r="148" spans="1:100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</row>
    <row r="149" spans="1:100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</row>
    <row r="150" spans="1:100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</row>
    <row r="151" spans="1:100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</row>
  </sheetData>
  <sheetProtection sheet="1"/>
  <dataValidations count="68">
    <dataValidation type="decimal" allowBlank="1" showInputMessage="1" showErrorMessage="1" sqref="D12">
      <formula1>-9223372036854780000</formula1>
      <formula2>9223372036854780000</formula2>
    </dataValidation>
    <dataValidation type="decimal" allowBlank="1" showInputMessage="1" showErrorMessage="1" sqref="E12">
      <formula1>-9223372036854780000</formula1>
      <formula2>9223372036854780000</formula2>
    </dataValidation>
    <dataValidation type="decimal" allowBlank="1" showInputMessage="1" showErrorMessage="1" sqref="D14">
      <formula1>-9223372036854780000</formula1>
      <formula2>9223372036854780000</formula2>
    </dataValidation>
    <dataValidation type="decimal" allowBlank="1" showInputMessage="1" showErrorMessage="1" sqref="E14">
      <formula1>-9223372036854780000</formula1>
      <formula2>9223372036854780000</formula2>
    </dataValidation>
    <dataValidation type="decimal" allowBlank="1" showInputMessage="1" showErrorMessage="1" sqref="D15">
      <formula1>-9223372036854780000</formula1>
      <formula2>9223372036854780000</formula2>
    </dataValidation>
    <dataValidation type="decimal" allowBlank="1" showInputMessage="1" showErrorMessage="1" sqref="E15">
      <formula1>-9223372036854780000</formula1>
      <formula2>9223372036854780000</formula2>
    </dataValidation>
    <dataValidation type="decimal" allowBlank="1" showInputMessage="1" showErrorMessage="1" sqref="D16">
      <formula1>-9223372036854780000</formula1>
      <formula2>9223372036854780000</formula2>
    </dataValidation>
    <dataValidation type="decimal" allowBlank="1" showInputMessage="1" showErrorMessage="1" sqref="E16">
      <formula1>-9223372036854780000</formula1>
      <formula2>9223372036854780000</formula2>
    </dataValidation>
    <dataValidation type="decimal" allowBlank="1" showInputMessage="1" showErrorMessage="1" sqref="D17">
      <formula1>-9223372036854780000</formula1>
      <formula2>9223372036854780000</formula2>
    </dataValidation>
    <dataValidation type="decimal" allowBlank="1" showInputMessage="1" showErrorMessage="1" sqref="E17">
      <formula1>-9223372036854780000</formula1>
      <formula2>9223372036854780000</formula2>
    </dataValidation>
    <dataValidation type="decimal" allowBlank="1" showInputMessage="1" showErrorMessage="1" sqref="D19">
      <formula1>-9223372036854780000</formula1>
      <formula2>9223372036854780000</formula2>
    </dataValidation>
    <dataValidation type="decimal" allowBlank="1" showInputMessage="1" showErrorMessage="1" sqref="E19">
      <formula1>-9223372036854780000</formula1>
      <formula2>9223372036854780000</formula2>
    </dataValidation>
    <dataValidation type="decimal" allowBlank="1" showInputMessage="1" showErrorMessage="1" sqref="D20">
      <formula1>-9223372036854780000</formula1>
      <formula2>9223372036854780000</formula2>
    </dataValidation>
    <dataValidation type="decimal" allowBlank="1" showInputMessage="1" showErrorMessage="1" sqref="E20">
      <formula1>-9223372036854780000</formula1>
      <formula2>9223372036854780000</formula2>
    </dataValidation>
    <dataValidation type="decimal" allowBlank="1" showInputMessage="1" showErrorMessage="1" sqref="D22">
      <formula1>-9223372036854780000</formula1>
      <formula2>9223372036854780000</formula2>
    </dataValidation>
    <dataValidation type="decimal" allowBlank="1" showInputMessage="1" showErrorMessage="1" sqref="E22">
      <formula1>-9223372036854780000</formula1>
      <formula2>9223372036854780000</formula2>
    </dataValidation>
    <dataValidation type="decimal" allowBlank="1" showInputMessage="1" showErrorMessage="1" sqref="D23">
      <formula1>-9223372036854780000</formula1>
      <formula2>9223372036854780000</formula2>
    </dataValidation>
    <dataValidation type="decimal" allowBlank="1" showInputMessage="1" showErrorMessage="1" sqref="E23">
      <formula1>-9223372036854780000</formula1>
      <formula2>9223372036854780000</formula2>
    </dataValidation>
    <dataValidation type="decimal" allowBlank="1" showInputMessage="1" showErrorMessage="1" sqref="D24">
      <formula1>-9223372036854780000</formula1>
      <formula2>9223372036854780000</formula2>
    </dataValidation>
    <dataValidation type="decimal" allowBlank="1" showInputMessage="1" showErrorMessage="1" sqref="E24">
      <formula1>-9223372036854780000</formula1>
      <formula2>9223372036854780000</formula2>
    </dataValidation>
    <dataValidation type="decimal" allowBlank="1" showInputMessage="1" showErrorMessage="1" sqref="D25">
      <formula1>-9223372036854780000</formula1>
      <formula2>9223372036854780000</formula2>
    </dataValidation>
    <dataValidation type="decimal" allowBlank="1" showInputMessage="1" showErrorMessage="1" sqref="E25">
      <formula1>-9223372036854780000</formula1>
      <formula2>9223372036854780000</formula2>
    </dataValidation>
    <dataValidation type="decimal" allowBlank="1" showInputMessage="1" showErrorMessage="1" sqref="D26">
      <formula1>-9223372036854780000</formula1>
      <formula2>9223372036854780000</formula2>
    </dataValidation>
    <dataValidation type="decimal" allowBlank="1" showInputMessage="1" showErrorMessage="1" sqref="E26">
      <formula1>-9223372036854780000</formula1>
      <formula2>9223372036854780000</formula2>
    </dataValidation>
    <dataValidation type="decimal" allowBlank="1" showInputMessage="1" showErrorMessage="1" sqref="D27">
      <formula1>-9223372036854780000</formula1>
      <formula2>9223372036854780000</formula2>
    </dataValidation>
    <dataValidation type="decimal" allowBlank="1" showInputMessage="1" showErrorMessage="1" sqref="E27">
      <formula1>-9223372036854780000</formula1>
      <formula2>9223372036854780000</formula2>
    </dataValidation>
    <dataValidation type="decimal" allowBlank="1" showInputMessage="1" showErrorMessage="1" sqref="D28">
      <formula1>-9223372036854780000</formula1>
      <formula2>9223372036854780000</formula2>
    </dataValidation>
    <dataValidation type="decimal" allowBlank="1" showInputMessage="1" showErrorMessage="1" sqref="E28">
      <formula1>-9223372036854780000</formula1>
      <formula2>9223372036854780000</formula2>
    </dataValidation>
    <dataValidation type="decimal" allowBlank="1" showInputMessage="1" showErrorMessage="1" sqref="D29">
      <formula1>-9223372036854780000</formula1>
      <formula2>9223372036854780000</formula2>
    </dataValidation>
    <dataValidation type="decimal" allowBlank="1" showInputMessage="1" showErrorMessage="1" sqref="E29">
      <formula1>-9223372036854780000</formula1>
      <formula2>9223372036854780000</formula2>
    </dataValidation>
    <dataValidation type="decimal" allowBlank="1" showInputMessage="1" showErrorMessage="1" sqref="D30">
      <formula1>-9223372036854780000</formula1>
      <formula2>9223372036854780000</formula2>
    </dataValidation>
    <dataValidation type="decimal" allowBlank="1" showInputMessage="1" showErrorMessage="1" sqref="E30">
      <formula1>-9223372036854780000</formula1>
      <formula2>9223372036854780000</formula2>
    </dataValidation>
    <dataValidation type="decimal" allowBlank="1" showInputMessage="1" showErrorMessage="1" sqref="D33">
      <formula1>-9223372036854780000</formula1>
      <formula2>9223372036854780000</formula2>
    </dataValidation>
    <dataValidation type="decimal" allowBlank="1" showInputMessage="1" showErrorMessage="1" sqref="E33">
      <formula1>-9223372036854780000</formula1>
      <formula2>9223372036854780000</formula2>
    </dataValidation>
    <dataValidation type="decimal" allowBlank="1" showInputMessage="1" showErrorMessage="1" sqref="D34">
      <formula1>-9223372036854780000</formula1>
      <formula2>9223372036854780000</formula2>
    </dataValidation>
    <dataValidation type="decimal" allowBlank="1" showInputMessage="1" showErrorMessage="1" sqref="E34">
      <formula1>-9223372036854780000</formula1>
      <formula2>9223372036854780000</formula2>
    </dataValidation>
    <dataValidation type="decimal" allowBlank="1" showInputMessage="1" showErrorMessage="1" sqref="D35">
      <formula1>-9223372036854780000</formula1>
      <formula2>9223372036854780000</formula2>
    </dataValidation>
    <dataValidation type="decimal" allowBlank="1" showInputMessage="1" showErrorMessage="1" sqref="E35">
      <formula1>-9223372036854780000</formula1>
      <formula2>9223372036854780000</formula2>
    </dataValidation>
    <dataValidation type="decimal" allowBlank="1" showInputMessage="1" showErrorMessage="1" sqref="D36">
      <formula1>-9223372036854780000</formula1>
      <formula2>9223372036854780000</formula2>
    </dataValidation>
    <dataValidation type="decimal" allowBlank="1" showInputMessage="1" showErrorMessage="1" sqref="E36">
      <formula1>-9223372036854780000</formula1>
      <formula2>9223372036854780000</formula2>
    </dataValidation>
    <dataValidation type="decimal" allowBlank="1" showInputMessage="1" showErrorMessage="1" sqref="D37">
      <formula1>-9223372036854780000</formula1>
      <formula2>9223372036854780000</formula2>
    </dataValidation>
    <dataValidation type="decimal" allowBlank="1" showInputMessage="1" showErrorMessage="1" sqref="E37">
      <formula1>-9223372036854780000</formula1>
      <formula2>9223372036854780000</formula2>
    </dataValidation>
    <dataValidation type="decimal" allowBlank="1" showInputMessage="1" showErrorMessage="1" sqref="D38">
      <formula1>-9223372036854780000</formula1>
      <formula2>9223372036854780000</formula2>
    </dataValidation>
    <dataValidation type="decimal" allowBlank="1" showInputMessage="1" showErrorMessage="1" sqref="E38">
      <formula1>-9223372036854780000</formula1>
      <formula2>9223372036854780000</formula2>
    </dataValidation>
    <dataValidation type="decimal" allowBlank="1" showInputMessage="1" showErrorMessage="1" sqref="D39">
      <formula1>-9223372036854780000</formula1>
      <formula2>9223372036854780000</formula2>
    </dataValidation>
    <dataValidation type="decimal" allowBlank="1" showInputMessage="1" showErrorMessage="1" sqref="E39">
      <formula1>-9223372036854780000</formula1>
      <formula2>9223372036854780000</formula2>
    </dataValidation>
    <dataValidation type="decimal" allowBlank="1" showInputMessage="1" showErrorMessage="1" sqref="D40">
      <formula1>-9223372036854780000</formula1>
      <formula2>9223372036854780000</formula2>
    </dataValidation>
    <dataValidation type="decimal" allowBlank="1" showInputMessage="1" showErrorMessage="1" sqref="E40">
      <formula1>-9223372036854780000</formula1>
      <formula2>9223372036854780000</formula2>
    </dataValidation>
    <dataValidation type="decimal" allowBlank="1" showInputMessage="1" showErrorMessage="1" sqref="D41">
      <formula1>-9223372036854780000</formula1>
      <formula2>9223372036854780000</formula2>
    </dataValidation>
    <dataValidation type="decimal" allowBlank="1" showInputMessage="1" showErrorMessage="1" sqref="E41">
      <formula1>-9223372036854780000</formula1>
      <formula2>9223372036854780000</formula2>
    </dataValidation>
    <dataValidation type="decimal" allowBlank="1" showInputMessage="1" showErrorMessage="1" sqref="D42">
      <formula1>-9223372036854780000</formula1>
      <formula2>9223372036854780000</formula2>
    </dataValidation>
    <dataValidation type="decimal" allowBlank="1" showInputMessage="1" showErrorMessage="1" sqref="E42">
      <formula1>-9223372036854780000</formula1>
      <formula2>9223372036854780000</formula2>
    </dataValidation>
    <dataValidation type="decimal" allowBlank="1" showInputMessage="1" showErrorMessage="1" sqref="D43">
      <formula1>-9223372036854780000</formula1>
      <formula2>9223372036854780000</formula2>
    </dataValidation>
    <dataValidation type="decimal" allowBlank="1" showInputMessage="1" showErrorMessage="1" sqref="E43">
      <formula1>-9223372036854780000</formula1>
      <formula2>9223372036854780000</formula2>
    </dataValidation>
    <dataValidation type="decimal" allowBlank="1" showInputMessage="1" showErrorMessage="1" sqref="D44">
      <formula1>-9223372036854780000</formula1>
      <formula2>9223372036854780000</formula2>
    </dataValidation>
    <dataValidation type="decimal" allowBlank="1" showInputMessage="1" showErrorMessage="1" sqref="E44">
      <formula1>-9223372036854780000</formula1>
      <formula2>9223372036854780000</formula2>
    </dataValidation>
    <dataValidation type="decimal" allowBlank="1" showInputMessage="1" showErrorMessage="1" sqref="D45">
      <formula1>-9223372036854780000</formula1>
      <formula2>9223372036854780000</formula2>
    </dataValidation>
    <dataValidation type="decimal" allowBlank="1" showInputMessage="1" showErrorMessage="1" sqref="E45">
      <formula1>-9223372036854780000</formula1>
      <formula2>9223372036854780000</formula2>
    </dataValidation>
    <dataValidation type="decimal" allowBlank="1" showInputMessage="1" showErrorMessage="1" sqref="D47">
      <formula1>-9223372036854780000</formula1>
      <formula2>9223372036854780000</formula2>
    </dataValidation>
    <dataValidation type="decimal" allowBlank="1" showInputMessage="1" showErrorMessage="1" sqref="E47">
      <formula1>-9223372036854780000</formula1>
      <formula2>9223372036854780000</formula2>
    </dataValidation>
    <dataValidation type="decimal" allowBlank="1" showInputMessage="1" showErrorMessage="1" sqref="D48">
      <formula1>-9223372036854780000</formula1>
      <formula2>9223372036854780000</formula2>
    </dataValidation>
    <dataValidation type="decimal" allowBlank="1" showInputMessage="1" showErrorMessage="1" sqref="E48">
      <formula1>-9223372036854780000</formula1>
      <formula2>9223372036854780000</formula2>
    </dataValidation>
    <dataValidation type="decimal" allowBlank="1" showInputMessage="1" showErrorMessage="1" sqref="D49">
      <formula1>-9223372036854780000</formula1>
      <formula2>9223372036854780000</formula2>
    </dataValidation>
    <dataValidation type="decimal" allowBlank="1" showInputMessage="1" showErrorMessage="1" sqref="E49">
      <formula1>-9223372036854780000</formula1>
      <formula2>9223372036854780000</formula2>
    </dataValidation>
    <dataValidation type="decimal" allowBlank="1" showInputMessage="1" showErrorMessage="1" sqref="D50">
      <formula1>-9223372036854780000</formula1>
      <formula2>9223372036854780000</formula2>
    </dataValidation>
    <dataValidation type="decimal" allowBlank="1" showInputMessage="1" showErrorMessage="1" sqref="E50">
      <formula1>-9223372036854780000</formula1>
      <formula2>9223372036854780000</formula2>
    </dataValidation>
    <dataValidation type="decimal" allowBlank="1" showInputMessage="1" showErrorMessage="1" sqref="D51">
      <formula1>-9223372036854780000</formula1>
      <formula2>9223372036854780000</formula2>
    </dataValidation>
    <dataValidation type="decimal" allowBlank="1" showInputMessage="1" showErrorMessage="1" sqref="E51">
      <formula1>-9223372036854780000</formula1>
      <formula2>9223372036854780000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A208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3" max="3" width="138.421875" style="0" customWidth="1"/>
    <col min="4" max="5" width="15.7109375" style="0" customWidth="1"/>
  </cols>
  <sheetData>
    <row r="1" spans="1:105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16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</row>
    <row r="2" spans="1:105" ht="409.5" customHeight="1" hidden="1">
      <c r="A2" s="16">
        <v>1</v>
      </c>
      <c r="B2" s="16">
        <v>99</v>
      </c>
      <c r="C2" s="16">
        <v>2</v>
      </c>
      <c r="D2" s="16">
        <v>9</v>
      </c>
      <c r="E2" s="16">
        <v>3</v>
      </c>
      <c r="F2" s="16" t="str">
        <f>c_this</f>
        <v>c2017</v>
      </c>
      <c r="G2" s="16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ht="409.5" customHeight="1" hidden="1">
      <c r="A3" s="16"/>
      <c r="B3" s="16"/>
      <c r="C3" s="16"/>
      <c r="D3" s="16"/>
      <c r="E3" s="16"/>
      <c r="F3" s="16"/>
      <c r="G3" s="1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ht="12.75">
      <c r="A4" s="16"/>
      <c r="B4" s="16"/>
      <c r="C4" s="16"/>
      <c r="D4" s="16"/>
      <c r="E4" s="16"/>
      <c r="F4" s="16"/>
      <c r="G4" s="1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1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ht="12.75">
      <c r="A6" s="16"/>
      <c r="B6" s="16"/>
      <c r="C6" s="16"/>
      <c r="D6" s="16"/>
      <c r="E6" s="16"/>
      <c r="F6" s="16"/>
      <c r="G6" s="1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ht="12.75">
      <c r="A7" s="16"/>
      <c r="B7" s="48" t="s">
        <v>181</v>
      </c>
      <c r="C7" s="16"/>
      <c r="D7" s="16"/>
      <c r="E7" s="16"/>
      <c r="F7" s="16"/>
      <c r="G7" s="1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12.75">
      <c r="A8" s="16"/>
      <c r="B8" s="16"/>
      <c r="C8" s="16"/>
      <c r="D8" s="16"/>
      <c r="E8" s="16"/>
      <c r="F8" s="16"/>
      <c r="G8" s="1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12.75">
      <c r="A9" s="16"/>
      <c r="B9" s="16"/>
      <c r="C9" s="42"/>
      <c r="D9" s="43">
        <f>c_this_label</f>
        <v>2017</v>
      </c>
      <c r="E9" s="43">
        <f>c_prev_label</f>
        <v>2016</v>
      </c>
      <c r="F9" s="16"/>
      <c r="G9" s="1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12.75">
      <c r="A10" s="45" t="s">
        <v>183</v>
      </c>
      <c r="B10" s="16"/>
      <c r="C10" s="46" t="s">
        <v>182</v>
      </c>
      <c r="D10" s="53"/>
      <c r="E10" s="49"/>
      <c r="F10" s="16"/>
      <c r="G10" s="1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2.75">
      <c r="A11" s="45" t="s">
        <v>185</v>
      </c>
      <c r="B11" s="16"/>
      <c r="C11" s="46" t="s">
        <v>184</v>
      </c>
      <c r="D11" s="53"/>
      <c r="E11" s="49"/>
      <c r="F11" s="16"/>
      <c r="G11" s="1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2.75">
      <c r="A12" s="45" t="s">
        <v>187</v>
      </c>
      <c r="B12" s="16"/>
      <c r="C12" s="47" t="s">
        <v>186</v>
      </c>
      <c r="D12" s="54"/>
      <c r="E12" s="51"/>
      <c r="F12" s="16"/>
      <c r="G12" s="1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2.75">
      <c r="A13" s="45" t="s">
        <v>189</v>
      </c>
      <c r="B13" s="16"/>
      <c r="C13" s="46" t="s">
        <v>188</v>
      </c>
      <c r="D13" s="53"/>
      <c r="E13" s="49"/>
      <c r="F13" s="16"/>
      <c r="G13" s="1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12.75">
      <c r="A14" s="45" t="s">
        <v>191</v>
      </c>
      <c r="B14" s="16"/>
      <c r="C14" s="47" t="s">
        <v>190</v>
      </c>
      <c r="D14" s="54"/>
      <c r="E14" s="51"/>
      <c r="F14" s="16"/>
      <c r="G14" s="1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12.75">
      <c r="A15" s="45" t="s">
        <v>193</v>
      </c>
      <c r="B15" s="16"/>
      <c r="C15" s="47" t="s">
        <v>192</v>
      </c>
      <c r="D15" s="54"/>
      <c r="E15" s="51"/>
      <c r="F15" s="16"/>
      <c r="G15" s="1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12.75">
      <c r="A16" s="45" t="s">
        <v>195</v>
      </c>
      <c r="B16" s="16"/>
      <c r="C16" s="47" t="s">
        <v>194</v>
      </c>
      <c r="D16" s="54"/>
      <c r="E16" s="51"/>
      <c r="F16" s="16"/>
      <c r="G16" s="1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ht="12.75">
      <c r="A17" s="45" t="s">
        <v>197</v>
      </c>
      <c r="B17" s="16"/>
      <c r="C17" s="47" t="s">
        <v>196</v>
      </c>
      <c r="D17" s="54"/>
      <c r="E17" s="51"/>
      <c r="F17" s="16"/>
      <c r="G17" s="1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ht="12.75">
      <c r="A18" s="45" t="s">
        <v>199</v>
      </c>
      <c r="B18" s="16"/>
      <c r="C18" s="46" t="s">
        <v>198</v>
      </c>
      <c r="D18" s="53"/>
      <c r="E18" s="49"/>
      <c r="F18" s="16"/>
      <c r="G18" s="1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ht="12.75">
      <c r="A19" s="45" t="s">
        <v>201</v>
      </c>
      <c r="B19" s="16"/>
      <c r="C19" s="47" t="s">
        <v>200</v>
      </c>
      <c r="D19" s="54"/>
      <c r="E19" s="51"/>
      <c r="F19" s="16"/>
      <c r="G19" s="1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12.75">
      <c r="A20" s="45" t="s">
        <v>203</v>
      </c>
      <c r="B20" s="16"/>
      <c r="C20" s="47" t="s">
        <v>202</v>
      </c>
      <c r="D20" s="54"/>
      <c r="E20" s="51"/>
      <c r="F20" s="16"/>
      <c r="G20" s="1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05" ht="12.75">
      <c r="A21" s="45" t="s">
        <v>205</v>
      </c>
      <c r="B21" s="16"/>
      <c r="C21" s="47" t="s">
        <v>204</v>
      </c>
      <c r="D21" s="54"/>
      <c r="E21" s="51"/>
      <c r="F21" s="16"/>
      <c r="G21" s="1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ht="12.75">
      <c r="A22" s="45" t="s">
        <v>207</v>
      </c>
      <c r="B22" s="16"/>
      <c r="C22" s="47" t="s">
        <v>206</v>
      </c>
      <c r="D22" s="54"/>
      <c r="E22" s="51"/>
      <c r="F22" s="16"/>
      <c r="G22" s="16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</row>
    <row r="23" spans="1:105" ht="12.75">
      <c r="A23" s="45" t="s">
        <v>209</v>
      </c>
      <c r="B23" s="16"/>
      <c r="C23" s="46" t="s">
        <v>208</v>
      </c>
      <c r="D23" s="53"/>
      <c r="E23" s="49"/>
      <c r="F23" s="16"/>
      <c r="G23" s="1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</row>
    <row r="24" spans="1:105" ht="12.75">
      <c r="A24" s="45" t="s">
        <v>211</v>
      </c>
      <c r="B24" s="16"/>
      <c r="C24" s="47" t="s">
        <v>210</v>
      </c>
      <c r="D24" s="54"/>
      <c r="E24" s="51"/>
      <c r="F24" s="16"/>
      <c r="G24" s="16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</row>
    <row r="25" spans="1:105" ht="12.75">
      <c r="A25" s="45" t="s">
        <v>213</v>
      </c>
      <c r="B25" s="16"/>
      <c r="C25" s="47" t="s">
        <v>212</v>
      </c>
      <c r="D25" s="54"/>
      <c r="E25" s="51"/>
      <c r="F25" s="16"/>
      <c r="G25" s="1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</row>
    <row r="26" spans="1:105" ht="12.75">
      <c r="A26" s="45" t="s">
        <v>215</v>
      </c>
      <c r="B26" s="16"/>
      <c r="C26" s="47" t="s">
        <v>214</v>
      </c>
      <c r="D26" s="54"/>
      <c r="E26" s="51"/>
      <c r="F26" s="16"/>
      <c r="G26" s="1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</row>
    <row r="27" spans="1:105" ht="12.75">
      <c r="A27" s="45" t="s">
        <v>217</v>
      </c>
      <c r="B27" s="16"/>
      <c r="C27" s="46" t="s">
        <v>216</v>
      </c>
      <c r="D27" s="53"/>
      <c r="E27" s="49"/>
      <c r="F27" s="16"/>
      <c r="G27" s="1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ht="12.75">
      <c r="A28" s="45" t="s">
        <v>219</v>
      </c>
      <c r="B28" s="16"/>
      <c r="C28" s="47" t="s">
        <v>218</v>
      </c>
      <c r="D28" s="54"/>
      <c r="E28" s="51"/>
      <c r="F28" s="16"/>
      <c r="G28" s="1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</row>
    <row r="29" spans="1:105" ht="12.75">
      <c r="A29" s="45" t="s">
        <v>221</v>
      </c>
      <c r="B29" s="16"/>
      <c r="C29" s="47" t="s">
        <v>220</v>
      </c>
      <c r="D29" s="54"/>
      <c r="E29" s="51"/>
      <c r="F29" s="16"/>
      <c r="G29" s="1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</row>
    <row r="30" spans="1:105" ht="12.75">
      <c r="A30" s="45" t="s">
        <v>223</v>
      </c>
      <c r="B30" s="16"/>
      <c r="C30" s="46" t="s">
        <v>222</v>
      </c>
      <c r="D30" s="53"/>
      <c r="E30" s="49"/>
      <c r="F30" s="16"/>
      <c r="G30" s="16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</row>
    <row r="31" spans="1:105" ht="12.75">
      <c r="A31" s="45" t="s">
        <v>225</v>
      </c>
      <c r="B31" s="16"/>
      <c r="C31" s="47" t="s">
        <v>224</v>
      </c>
      <c r="D31" s="54"/>
      <c r="E31" s="51"/>
      <c r="F31" s="16"/>
      <c r="G31" s="1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</row>
    <row r="32" spans="1:105" ht="12.75">
      <c r="A32" s="45" t="s">
        <v>227</v>
      </c>
      <c r="B32" s="16"/>
      <c r="C32" s="47" t="s">
        <v>226</v>
      </c>
      <c r="D32" s="54"/>
      <c r="E32" s="51"/>
      <c r="F32" s="16"/>
      <c r="G32" s="1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</row>
    <row r="33" spans="1:105" ht="12.75">
      <c r="A33" s="45" t="s">
        <v>229</v>
      </c>
      <c r="B33" s="16"/>
      <c r="C33" s="47" t="s">
        <v>228</v>
      </c>
      <c r="D33" s="54"/>
      <c r="E33" s="51"/>
      <c r="F33" s="16"/>
      <c r="G33" s="1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</row>
    <row r="34" spans="1:105" ht="12.75">
      <c r="A34" s="45" t="s">
        <v>231</v>
      </c>
      <c r="B34" s="16"/>
      <c r="C34" s="47" t="s">
        <v>230</v>
      </c>
      <c r="D34" s="54"/>
      <c r="E34" s="51"/>
      <c r="F34" s="16"/>
      <c r="G34" s="1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</row>
    <row r="35" spans="1:105" ht="12.75">
      <c r="A35" s="45" t="s">
        <v>233</v>
      </c>
      <c r="B35" s="16"/>
      <c r="C35" s="47" t="s">
        <v>232</v>
      </c>
      <c r="D35" s="54"/>
      <c r="E35" s="51"/>
      <c r="F35" s="16"/>
      <c r="G35" s="1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</row>
    <row r="36" spans="1:105" ht="12.75">
      <c r="A36" s="45" t="s">
        <v>235</v>
      </c>
      <c r="B36" s="16"/>
      <c r="C36" s="46" t="s">
        <v>234</v>
      </c>
      <c r="D36" s="53"/>
      <c r="E36" s="49"/>
      <c r="F36" s="16"/>
      <c r="G36" s="1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</row>
    <row r="37" spans="1:105" ht="12.75">
      <c r="A37" s="45" t="s">
        <v>237</v>
      </c>
      <c r="B37" s="16"/>
      <c r="C37" s="46" t="s">
        <v>236</v>
      </c>
      <c r="D37" s="53"/>
      <c r="E37" s="49"/>
      <c r="F37" s="16"/>
      <c r="G37" s="1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</row>
    <row r="38" spans="1:105" ht="12.75">
      <c r="A38" s="45" t="s">
        <v>239</v>
      </c>
      <c r="B38" s="16"/>
      <c r="C38" s="47" t="s">
        <v>238</v>
      </c>
      <c r="D38" s="54"/>
      <c r="E38" s="51"/>
      <c r="F38" s="16"/>
      <c r="G38" s="1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</row>
    <row r="39" spans="1:105" ht="12.75">
      <c r="A39" s="45" t="s">
        <v>241</v>
      </c>
      <c r="B39" s="16"/>
      <c r="C39" s="47" t="s">
        <v>240</v>
      </c>
      <c r="D39" s="54"/>
      <c r="E39" s="51"/>
      <c r="F39" s="16"/>
      <c r="G39" s="16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</row>
    <row r="40" spans="1:105" ht="12.75">
      <c r="A40" s="45" t="s">
        <v>243</v>
      </c>
      <c r="B40" s="16"/>
      <c r="C40" s="47" t="s">
        <v>242</v>
      </c>
      <c r="D40" s="54"/>
      <c r="E40" s="51"/>
      <c r="F40" s="16"/>
      <c r="G40" s="1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</row>
    <row r="41" spans="1:105" ht="12.75">
      <c r="A41" s="45" t="s">
        <v>245</v>
      </c>
      <c r="B41" s="16"/>
      <c r="C41" s="47" t="s">
        <v>244</v>
      </c>
      <c r="D41" s="54"/>
      <c r="E41" s="51"/>
      <c r="F41" s="16"/>
      <c r="G41" s="1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</row>
    <row r="42" spans="1:105" ht="12.75">
      <c r="A42" s="45" t="s">
        <v>247</v>
      </c>
      <c r="B42" s="16"/>
      <c r="C42" s="47" t="s">
        <v>246</v>
      </c>
      <c r="D42" s="54"/>
      <c r="E42" s="51"/>
      <c r="F42" s="16"/>
      <c r="G42" s="1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ht="12.75">
      <c r="A43" s="45" t="s">
        <v>249</v>
      </c>
      <c r="B43" s="16"/>
      <c r="C43" s="47" t="s">
        <v>248</v>
      </c>
      <c r="D43" s="54"/>
      <c r="E43" s="51"/>
      <c r="F43" s="16"/>
      <c r="G43" s="1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</row>
    <row r="44" spans="1:105" ht="12.75">
      <c r="A44" s="45" t="s">
        <v>251</v>
      </c>
      <c r="B44" s="16"/>
      <c r="C44" s="47" t="s">
        <v>250</v>
      </c>
      <c r="D44" s="54"/>
      <c r="E44" s="51"/>
      <c r="F44" s="16"/>
      <c r="G44" s="1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</row>
    <row r="45" spans="1:105" ht="12.75">
      <c r="A45" s="45" t="s">
        <v>253</v>
      </c>
      <c r="B45" s="16"/>
      <c r="C45" s="47" t="s">
        <v>252</v>
      </c>
      <c r="D45" s="54"/>
      <c r="E45" s="51"/>
      <c r="F45" s="16"/>
      <c r="G45" s="1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</row>
    <row r="46" spans="1:105" ht="12.75">
      <c r="A46" s="45" t="s">
        <v>255</v>
      </c>
      <c r="B46" s="16"/>
      <c r="C46" s="47" t="s">
        <v>254</v>
      </c>
      <c r="D46" s="54"/>
      <c r="E46" s="51"/>
      <c r="F46" s="16"/>
      <c r="G46" s="16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</row>
    <row r="47" spans="1:105" ht="12.75">
      <c r="A47" s="45" t="s">
        <v>257</v>
      </c>
      <c r="B47" s="16"/>
      <c r="C47" s="47" t="s">
        <v>256</v>
      </c>
      <c r="D47" s="54"/>
      <c r="E47" s="51"/>
      <c r="F47" s="16"/>
      <c r="G47" s="16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</row>
    <row r="48" spans="1:105" ht="12.75">
      <c r="A48" s="45" t="s">
        <v>259</v>
      </c>
      <c r="B48" s="16"/>
      <c r="C48" s="47" t="s">
        <v>258</v>
      </c>
      <c r="D48" s="54"/>
      <c r="E48" s="51"/>
      <c r="F48" s="16"/>
      <c r="G48" s="16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</row>
    <row r="49" spans="1:105" ht="12.75">
      <c r="A49" s="45" t="s">
        <v>261</v>
      </c>
      <c r="B49" s="16"/>
      <c r="C49" s="47" t="s">
        <v>260</v>
      </c>
      <c r="D49" s="54"/>
      <c r="E49" s="51"/>
      <c r="F49" s="16"/>
      <c r="G49" s="1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</row>
    <row r="50" spans="1:105" ht="12.75">
      <c r="A50" s="45" t="s">
        <v>263</v>
      </c>
      <c r="B50" s="16"/>
      <c r="C50" s="46" t="s">
        <v>262</v>
      </c>
      <c r="D50" s="53"/>
      <c r="E50" s="49"/>
      <c r="F50" s="16"/>
      <c r="G50" s="16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</row>
    <row r="51" spans="1:105" ht="12.75">
      <c r="A51" s="45" t="s">
        <v>265</v>
      </c>
      <c r="B51" s="16"/>
      <c r="C51" s="46" t="s">
        <v>264</v>
      </c>
      <c r="D51" s="53"/>
      <c r="E51" s="49"/>
      <c r="F51" s="16"/>
      <c r="G51" s="16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</row>
    <row r="52" spans="1:105" ht="12.75">
      <c r="A52" s="45" t="s">
        <v>267</v>
      </c>
      <c r="B52" s="16"/>
      <c r="C52" s="47" t="s">
        <v>266</v>
      </c>
      <c r="D52" s="54"/>
      <c r="E52" s="51"/>
      <c r="F52" s="16"/>
      <c r="G52" s="1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</row>
    <row r="53" spans="1:105" ht="12.75">
      <c r="A53" s="45" t="s">
        <v>269</v>
      </c>
      <c r="B53" s="16"/>
      <c r="C53" s="47" t="s">
        <v>268</v>
      </c>
      <c r="D53" s="54"/>
      <c r="E53" s="51"/>
      <c r="F53" s="16"/>
      <c r="G53" s="16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</row>
    <row r="54" spans="1:105" ht="12.75">
      <c r="A54" s="45" t="s">
        <v>271</v>
      </c>
      <c r="B54" s="16"/>
      <c r="C54" s="47" t="s">
        <v>270</v>
      </c>
      <c r="D54" s="54"/>
      <c r="E54" s="51"/>
      <c r="F54" s="16"/>
      <c r="G54" s="1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ht="12.75">
      <c r="A55" s="45" t="s">
        <v>273</v>
      </c>
      <c r="B55" s="16"/>
      <c r="C55" s="47" t="s">
        <v>272</v>
      </c>
      <c r="D55" s="54"/>
      <c r="E55" s="51"/>
      <c r="F55" s="16"/>
      <c r="G55" s="16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</row>
    <row r="56" spans="1:105" ht="12.75">
      <c r="A56" s="45" t="s">
        <v>274</v>
      </c>
      <c r="B56" s="16"/>
      <c r="C56" s="47" t="s">
        <v>202</v>
      </c>
      <c r="D56" s="54"/>
      <c r="E56" s="51"/>
      <c r="F56" s="16"/>
      <c r="G56" s="1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</row>
    <row r="57" spans="1:105" ht="12.75">
      <c r="A57" s="45" t="s">
        <v>276</v>
      </c>
      <c r="B57" s="16"/>
      <c r="C57" s="47" t="s">
        <v>275</v>
      </c>
      <c r="D57" s="54"/>
      <c r="E57" s="51"/>
      <c r="F57" s="16"/>
      <c r="G57" s="16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</row>
    <row r="58" spans="1:105" ht="12.75">
      <c r="A58" s="45" t="s">
        <v>278</v>
      </c>
      <c r="B58" s="16"/>
      <c r="C58" s="46" t="s">
        <v>277</v>
      </c>
      <c r="D58" s="53"/>
      <c r="E58" s="49"/>
      <c r="F58" s="16"/>
      <c r="G58" s="16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</row>
    <row r="59" spans="1:105" ht="12.75">
      <c r="A59" s="45" t="s">
        <v>280</v>
      </c>
      <c r="B59" s="16"/>
      <c r="C59" s="46" t="s">
        <v>279</v>
      </c>
      <c r="D59" s="53"/>
      <c r="E59" s="49"/>
      <c r="F59" s="16"/>
      <c r="G59" s="16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</row>
    <row r="60" spans="1:105" ht="12.75">
      <c r="A60" s="45" t="s">
        <v>282</v>
      </c>
      <c r="B60" s="16"/>
      <c r="C60" s="47" t="s">
        <v>281</v>
      </c>
      <c r="D60" s="54"/>
      <c r="E60" s="51"/>
      <c r="F60" s="16"/>
      <c r="G60" s="16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</row>
    <row r="61" spans="1:105" ht="12.75">
      <c r="A61" s="45" t="s">
        <v>284</v>
      </c>
      <c r="B61" s="16"/>
      <c r="C61" s="47" t="s">
        <v>283</v>
      </c>
      <c r="D61" s="54"/>
      <c r="E61" s="51"/>
      <c r="F61" s="16"/>
      <c r="G61" s="1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</row>
    <row r="62" spans="1:105" ht="12.75">
      <c r="A62" s="45" t="s">
        <v>286</v>
      </c>
      <c r="B62" s="16"/>
      <c r="C62" s="47" t="s">
        <v>285</v>
      </c>
      <c r="D62" s="54"/>
      <c r="E62" s="51"/>
      <c r="F62" s="16"/>
      <c r="G62" s="16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</row>
    <row r="63" spans="1:105" ht="12.75">
      <c r="A63" s="45" t="s">
        <v>288</v>
      </c>
      <c r="B63" s="16"/>
      <c r="C63" s="47" t="s">
        <v>287</v>
      </c>
      <c r="D63" s="54"/>
      <c r="E63" s="51"/>
      <c r="F63" s="16"/>
      <c r="G63" s="1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</row>
    <row r="64" spans="1:105" ht="12.75">
      <c r="A64" s="45" t="s">
        <v>290</v>
      </c>
      <c r="B64" s="16"/>
      <c r="C64" s="47" t="s">
        <v>289</v>
      </c>
      <c r="D64" s="54"/>
      <c r="E64" s="51"/>
      <c r="F64" s="16"/>
      <c r="G64" s="16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</row>
    <row r="65" spans="1:105" ht="12.75">
      <c r="A65" s="45" t="s">
        <v>292</v>
      </c>
      <c r="B65" s="16"/>
      <c r="C65" s="47" t="s">
        <v>291</v>
      </c>
      <c r="D65" s="54"/>
      <c r="E65" s="51"/>
      <c r="F65" s="16"/>
      <c r="G65" s="16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</row>
    <row r="66" spans="1:105" ht="12.75">
      <c r="A66" s="45" t="s">
        <v>294</v>
      </c>
      <c r="B66" s="16"/>
      <c r="C66" s="46" t="s">
        <v>293</v>
      </c>
      <c r="D66" s="53"/>
      <c r="E66" s="49"/>
      <c r="F66" s="16"/>
      <c r="G66" s="1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ht="12.75">
      <c r="A67" s="45" t="s">
        <v>296</v>
      </c>
      <c r="B67" s="16"/>
      <c r="C67" s="47" t="s">
        <v>295</v>
      </c>
      <c r="D67" s="54"/>
      <c r="E67" s="51"/>
      <c r="F67" s="16"/>
      <c r="G67" s="16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</row>
    <row r="68" spans="1:105" ht="12.75">
      <c r="A68" s="45" t="s">
        <v>298</v>
      </c>
      <c r="B68" s="16"/>
      <c r="C68" s="47" t="s">
        <v>297</v>
      </c>
      <c r="D68" s="54"/>
      <c r="E68" s="51"/>
      <c r="F68" s="16"/>
      <c r="G68" s="16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</row>
    <row r="69" spans="1:105" ht="12.75">
      <c r="A69" s="45" t="s">
        <v>300</v>
      </c>
      <c r="B69" s="16"/>
      <c r="C69" s="47" t="s">
        <v>299</v>
      </c>
      <c r="D69" s="54"/>
      <c r="E69" s="51"/>
      <c r="F69" s="16"/>
      <c r="G69" s="16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</row>
    <row r="70" spans="1:105" ht="12.75">
      <c r="A70" s="45" t="s">
        <v>302</v>
      </c>
      <c r="B70" s="16"/>
      <c r="C70" s="46" t="s">
        <v>301</v>
      </c>
      <c r="D70" s="53"/>
      <c r="E70" s="49"/>
      <c r="F70" s="16"/>
      <c r="G70" s="16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</row>
    <row r="71" spans="1:105" ht="12.75">
      <c r="A71" s="45" t="s">
        <v>303</v>
      </c>
      <c r="B71" s="16"/>
      <c r="C71" s="47" t="s">
        <v>281</v>
      </c>
      <c r="D71" s="54"/>
      <c r="E71" s="51"/>
      <c r="F71" s="16"/>
      <c r="G71" s="16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</row>
    <row r="72" spans="1:105" ht="12.75">
      <c r="A72" s="45" t="s">
        <v>304</v>
      </c>
      <c r="B72" s="16"/>
      <c r="C72" s="47" t="s">
        <v>283</v>
      </c>
      <c r="D72" s="54"/>
      <c r="E72" s="51"/>
      <c r="F72" s="16"/>
      <c r="G72" s="16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</row>
    <row r="73" spans="1:105" ht="12.75">
      <c r="A73" s="45" t="s">
        <v>305</v>
      </c>
      <c r="B73" s="16"/>
      <c r="C73" s="47" t="s">
        <v>285</v>
      </c>
      <c r="D73" s="54"/>
      <c r="E73" s="51"/>
      <c r="F73" s="16"/>
      <c r="G73" s="1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</row>
    <row r="74" spans="1:105" ht="12.75">
      <c r="A74" s="45" t="s">
        <v>306</v>
      </c>
      <c r="B74" s="16"/>
      <c r="C74" s="47" t="s">
        <v>287</v>
      </c>
      <c r="D74" s="54"/>
      <c r="E74" s="51"/>
      <c r="F74" s="16"/>
      <c r="G74" s="1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</row>
    <row r="75" spans="1:105" ht="12.75">
      <c r="A75" s="45" t="s">
        <v>307</v>
      </c>
      <c r="B75" s="16"/>
      <c r="C75" s="47" t="s">
        <v>289</v>
      </c>
      <c r="D75" s="54"/>
      <c r="E75" s="51"/>
      <c r="F75" s="16"/>
      <c r="G75" s="1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</row>
    <row r="76" spans="1:105" ht="12.75">
      <c r="A76" s="45" t="s">
        <v>309</v>
      </c>
      <c r="B76" s="16"/>
      <c r="C76" s="47" t="s">
        <v>308</v>
      </c>
      <c r="D76" s="54"/>
      <c r="E76" s="51"/>
      <c r="F76" s="16"/>
      <c r="G76" s="1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</row>
    <row r="77" spans="1:105" ht="12.75">
      <c r="A77" s="45" t="s">
        <v>311</v>
      </c>
      <c r="B77" s="16"/>
      <c r="C77" s="47" t="s">
        <v>310</v>
      </c>
      <c r="D77" s="54"/>
      <c r="E77" s="51"/>
      <c r="F77" s="16"/>
      <c r="G77" s="16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</row>
    <row r="78" spans="1:105" ht="12.75">
      <c r="A78" s="45" t="s">
        <v>313</v>
      </c>
      <c r="B78" s="16"/>
      <c r="C78" s="46" t="s">
        <v>312</v>
      </c>
      <c r="D78" s="53"/>
      <c r="E78" s="49"/>
      <c r="F78" s="16"/>
      <c r="G78" s="16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ht="12.75">
      <c r="A79" s="45" t="s">
        <v>315</v>
      </c>
      <c r="B79" s="16"/>
      <c r="C79" s="47" t="s">
        <v>314</v>
      </c>
      <c r="D79" s="54"/>
      <c r="E79" s="51"/>
      <c r="F79" s="16"/>
      <c r="G79" s="16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</row>
    <row r="80" spans="1:105" ht="12.75">
      <c r="A80" s="45" t="s">
        <v>317</v>
      </c>
      <c r="B80" s="16"/>
      <c r="C80" s="47" t="s">
        <v>316</v>
      </c>
      <c r="D80" s="54"/>
      <c r="E80" s="51"/>
      <c r="F80" s="16"/>
      <c r="G80" s="16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</row>
    <row r="81" spans="1:105" ht="12.75">
      <c r="A81" s="45" t="s">
        <v>319</v>
      </c>
      <c r="B81" s="16"/>
      <c r="C81" s="47" t="s">
        <v>318</v>
      </c>
      <c r="D81" s="54"/>
      <c r="E81" s="51"/>
      <c r="F81" s="16"/>
      <c r="G81" s="16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</row>
    <row r="82" spans="1:105" ht="12.75">
      <c r="A82" s="45" t="s">
        <v>321</v>
      </c>
      <c r="B82" s="16"/>
      <c r="C82" s="47" t="s">
        <v>320</v>
      </c>
      <c r="D82" s="54"/>
      <c r="E82" s="51"/>
      <c r="F82" s="16"/>
      <c r="G82" s="16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</row>
    <row r="83" spans="1:105" ht="12.75">
      <c r="A83" s="45" t="s">
        <v>322</v>
      </c>
      <c r="B83" s="16"/>
      <c r="C83" s="47" t="s">
        <v>202</v>
      </c>
      <c r="D83" s="54"/>
      <c r="E83" s="51"/>
      <c r="F83" s="16"/>
      <c r="G83" s="16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</row>
    <row r="84" spans="1:105" ht="12.75">
      <c r="A84" s="45" t="s">
        <v>324</v>
      </c>
      <c r="B84" s="16"/>
      <c r="C84" s="47" t="s">
        <v>323</v>
      </c>
      <c r="D84" s="54"/>
      <c r="E84" s="51"/>
      <c r="F84" s="16"/>
      <c r="G84" s="16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</row>
    <row r="85" spans="1:105" ht="12.75">
      <c r="A85" s="45" t="s">
        <v>326</v>
      </c>
      <c r="B85" s="16"/>
      <c r="C85" s="47" t="s">
        <v>325</v>
      </c>
      <c r="D85" s="54"/>
      <c r="E85" s="51"/>
      <c r="F85" s="16"/>
      <c r="G85" s="16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</row>
    <row r="86" spans="1:105" ht="12.75">
      <c r="A86" s="45" t="s">
        <v>328</v>
      </c>
      <c r="B86" s="16"/>
      <c r="C86" s="47" t="s">
        <v>327</v>
      </c>
      <c r="D86" s="54"/>
      <c r="E86" s="51"/>
      <c r="F86" s="16"/>
      <c r="G86" s="16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</row>
    <row r="87" spans="1:105" ht="12.75">
      <c r="A87" s="45" t="s">
        <v>330</v>
      </c>
      <c r="B87" s="16"/>
      <c r="C87" s="46" t="s">
        <v>329</v>
      </c>
      <c r="D87" s="53"/>
      <c r="E87" s="49"/>
      <c r="F87" s="16"/>
      <c r="G87" s="16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</row>
    <row r="88" spans="1:105" ht="12.75">
      <c r="A88" s="45" t="s">
        <v>332</v>
      </c>
      <c r="B88" s="16"/>
      <c r="C88" s="46" t="s">
        <v>331</v>
      </c>
      <c r="D88" s="53"/>
      <c r="E88" s="49"/>
      <c r="F88" s="16"/>
      <c r="G88" s="16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</row>
    <row r="89" spans="1:105" ht="12.75">
      <c r="A89" s="45" t="s">
        <v>334</v>
      </c>
      <c r="B89" s="16"/>
      <c r="C89" s="47" t="s">
        <v>333</v>
      </c>
      <c r="D89" s="54"/>
      <c r="E89" s="51"/>
      <c r="F89" s="16"/>
      <c r="G89" s="16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</row>
    <row r="90" spans="1:105" ht="12.75">
      <c r="A90" s="45" t="s">
        <v>336</v>
      </c>
      <c r="B90" s="16"/>
      <c r="C90" s="47" t="s">
        <v>335</v>
      </c>
      <c r="D90" s="54"/>
      <c r="E90" s="51"/>
      <c r="F90" s="16"/>
      <c r="G90" s="16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</row>
    <row r="91" spans="1:105" ht="12.75">
      <c r="A91" s="45" t="s">
        <v>338</v>
      </c>
      <c r="B91" s="16"/>
      <c r="C91" s="47" t="s">
        <v>337</v>
      </c>
      <c r="D91" s="54"/>
      <c r="E91" s="51"/>
      <c r="F91" s="16"/>
      <c r="G91" s="16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</row>
    <row r="92" spans="1:105" ht="12.75">
      <c r="A92" s="45" t="s">
        <v>340</v>
      </c>
      <c r="B92" s="16"/>
      <c r="C92" s="47" t="s">
        <v>339</v>
      </c>
      <c r="D92" s="54"/>
      <c r="E92" s="51"/>
      <c r="F92" s="16"/>
      <c r="G92" s="16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</row>
    <row r="93" spans="1:105" ht="12.75">
      <c r="A93" s="45" t="s">
        <v>342</v>
      </c>
      <c r="B93" s="16"/>
      <c r="C93" s="47" t="s">
        <v>341</v>
      </c>
      <c r="D93" s="54"/>
      <c r="E93" s="51"/>
      <c r="F93" s="16"/>
      <c r="G93" s="1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</row>
    <row r="94" spans="1:105" ht="12.75">
      <c r="A94" s="45" t="s">
        <v>344</v>
      </c>
      <c r="B94" s="16"/>
      <c r="C94" s="46" t="s">
        <v>343</v>
      </c>
      <c r="D94" s="53"/>
      <c r="E94" s="49"/>
      <c r="F94" s="16"/>
      <c r="G94" s="1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</row>
    <row r="95" spans="1:105" ht="12.75">
      <c r="A95" s="45" t="s">
        <v>345</v>
      </c>
      <c r="B95" s="16"/>
      <c r="C95" s="47" t="s">
        <v>333</v>
      </c>
      <c r="D95" s="54"/>
      <c r="E95" s="51"/>
      <c r="F95" s="16"/>
      <c r="G95" s="1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</row>
    <row r="96" spans="1:105" ht="12.75">
      <c r="A96" s="45" t="s">
        <v>346</v>
      </c>
      <c r="B96" s="16"/>
      <c r="C96" s="47" t="s">
        <v>335</v>
      </c>
      <c r="D96" s="54"/>
      <c r="E96" s="51"/>
      <c r="F96" s="16"/>
      <c r="G96" s="1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</row>
    <row r="97" spans="1:105" ht="12.75">
      <c r="A97" s="45" t="s">
        <v>348</v>
      </c>
      <c r="B97" s="16"/>
      <c r="C97" s="47" t="s">
        <v>347</v>
      </c>
      <c r="D97" s="54"/>
      <c r="E97" s="51"/>
      <c r="F97" s="16"/>
      <c r="G97" s="1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</row>
    <row r="98" spans="1:105" ht="12.75">
      <c r="A98" s="45" t="s">
        <v>349</v>
      </c>
      <c r="B98" s="16"/>
      <c r="C98" s="47" t="s">
        <v>339</v>
      </c>
      <c r="D98" s="54"/>
      <c r="E98" s="51"/>
      <c r="F98" s="16"/>
      <c r="G98" s="1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</row>
    <row r="99" spans="1:105" ht="12.75">
      <c r="A99" s="45" t="s">
        <v>351</v>
      </c>
      <c r="B99" s="16"/>
      <c r="C99" s="47" t="s">
        <v>350</v>
      </c>
      <c r="D99" s="54"/>
      <c r="E99" s="51"/>
      <c r="F99" s="16"/>
      <c r="G99" s="1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</row>
    <row r="100" spans="1:105" ht="12.75">
      <c r="A100" s="45" t="s">
        <v>353</v>
      </c>
      <c r="B100" s="16"/>
      <c r="C100" s="47" t="s">
        <v>352</v>
      </c>
      <c r="D100" s="54"/>
      <c r="E100" s="51"/>
      <c r="F100" s="16"/>
      <c r="G100" s="1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</row>
    <row r="101" spans="1:105" ht="12.75">
      <c r="A101" s="45" t="s">
        <v>355</v>
      </c>
      <c r="B101" s="16"/>
      <c r="C101" s="47" t="s">
        <v>354</v>
      </c>
      <c r="D101" s="54"/>
      <c r="E101" s="51"/>
      <c r="F101" s="16"/>
      <c r="G101" s="1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</row>
    <row r="102" spans="1:105" ht="12.75">
      <c r="A102" s="45" t="s">
        <v>357</v>
      </c>
      <c r="B102" s="16"/>
      <c r="C102" s="46" t="s">
        <v>356</v>
      </c>
      <c r="D102" s="53"/>
      <c r="E102" s="49"/>
      <c r="F102" s="16"/>
      <c r="G102" s="1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</row>
    <row r="103" spans="1:105" ht="12.75">
      <c r="A103" s="45" t="s">
        <v>359</v>
      </c>
      <c r="B103" s="16"/>
      <c r="C103" s="47" t="s">
        <v>358</v>
      </c>
      <c r="D103" s="54"/>
      <c r="E103" s="51"/>
      <c r="F103" s="16"/>
      <c r="G103" s="16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</row>
    <row r="104" spans="1:105" ht="12.75">
      <c r="A104" s="45" t="s">
        <v>361</v>
      </c>
      <c r="B104" s="16"/>
      <c r="C104" s="47" t="s">
        <v>360</v>
      </c>
      <c r="D104" s="54"/>
      <c r="E104" s="51"/>
      <c r="F104" s="16"/>
      <c r="G104" s="16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</row>
    <row r="105" spans="1:105" ht="12.75">
      <c r="A105" s="45" t="s">
        <v>363</v>
      </c>
      <c r="B105" s="16"/>
      <c r="C105" s="47" t="s">
        <v>362</v>
      </c>
      <c r="D105" s="54"/>
      <c r="E105" s="51"/>
      <c r="F105" s="16"/>
      <c r="G105" s="16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</row>
    <row r="106" spans="1:105" ht="12.75">
      <c r="A106" s="45" t="s">
        <v>365</v>
      </c>
      <c r="B106" s="16"/>
      <c r="C106" s="47" t="s">
        <v>364</v>
      </c>
      <c r="D106" s="54"/>
      <c r="E106" s="51"/>
      <c r="F106" s="16"/>
      <c r="G106" s="16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</row>
    <row r="107" spans="1:105" ht="12.75">
      <c r="A107" s="45" t="s">
        <v>367</v>
      </c>
      <c r="B107" s="16"/>
      <c r="C107" s="47" t="s">
        <v>366</v>
      </c>
      <c r="D107" s="54"/>
      <c r="E107" s="51"/>
      <c r="F107" s="16"/>
      <c r="G107" s="16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</row>
    <row r="108" spans="1:105" ht="12.75">
      <c r="A108" s="45" t="s">
        <v>369</v>
      </c>
      <c r="B108" s="16"/>
      <c r="C108" s="47" t="s">
        <v>368</v>
      </c>
      <c r="D108" s="55"/>
      <c r="E108" s="56"/>
      <c r="F108" s="16"/>
      <c r="G108" s="1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</row>
    <row r="109" spans="1:105" ht="12.75">
      <c r="A109" s="16"/>
      <c r="B109" s="16"/>
      <c r="C109" s="16"/>
      <c r="D109" s="16"/>
      <c r="E109" s="16"/>
      <c r="F109" s="16"/>
      <c r="G109" s="16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</row>
    <row r="110" spans="1:105" ht="12.75">
      <c r="A110" s="16"/>
      <c r="B110" s="16"/>
      <c r="C110" s="16"/>
      <c r="D110" s="16"/>
      <c r="E110" s="16"/>
      <c r="F110" s="16"/>
      <c r="G110" s="16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</row>
    <row r="111" spans="1:105" ht="12.75">
      <c r="A111" s="16"/>
      <c r="B111" s="16"/>
      <c r="C111" s="16"/>
      <c r="D111" s="16"/>
      <c r="E111" s="16"/>
      <c r="F111" s="16"/>
      <c r="G111" s="16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</row>
    <row r="112" spans="1:10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</row>
    <row r="113" spans="1:10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</row>
    <row r="114" spans="1:10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</row>
    <row r="115" spans="1:10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</row>
    <row r="116" spans="1:10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</row>
    <row r="117" spans="1:10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</row>
    <row r="118" spans="1:10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</row>
    <row r="119" spans="1:10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</row>
    <row r="120" spans="1:10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</row>
    <row r="121" spans="1:10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</row>
    <row r="122" spans="1:100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</row>
    <row r="123" spans="1:100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</row>
    <row r="124" spans="1:100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</row>
    <row r="125" spans="1:100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</row>
    <row r="126" spans="1:100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</row>
    <row r="127" spans="1:100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</row>
    <row r="128" spans="1:100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</row>
    <row r="129" spans="1:100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</row>
    <row r="130" spans="1:100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</row>
    <row r="131" spans="1:100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</row>
    <row r="132" spans="1:100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</row>
    <row r="133" spans="1:100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</row>
    <row r="134" spans="1:100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</row>
    <row r="135" spans="1:100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</row>
    <row r="136" spans="1:100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</row>
    <row r="137" spans="1:100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</row>
    <row r="138" spans="1:100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</row>
    <row r="139" spans="1:100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</row>
    <row r="140" spans="1:100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</row>
    <row r="141" spans="1:100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</row>
    <row r="142" spans="1:100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</row>
    <row r="143" spans="1:100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</row>
    <row r="144" spans="1:100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</row>
    <row r="145" spans="1:100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</row>
    <row r="146" spans="1:100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</row>
    <row r="147" spans="1:100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</row>
    <row r="148" spans="1:100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</row>
    <row r="149" spans="1:100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</row>
    <row r="150" spans="1:100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</row>
    <row r="151" spans="1:100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</row>
    <row r="152" spans="1:100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</row>
    <row r="153" spans="1:100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</row>
    <row r="154" spans="1:100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</row>
    <row r="155" spans="1:100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</row>
    <row r="156" spans="1:100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</row>
    <row r="157" spans="1:100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</row>
    <row r="158" spans="1:100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</row>
    <row r="159" spans="1:100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</row>
    <row r="160" spans="1:100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</row>
    <row r="161" spans="1:100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</row>
    <row r="162" spans="1:100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</row>
    <row r="163" spans="1:100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</row>
    <row r="164" spans="1:100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</row>
    <row r="165" spans="1:100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</row>
    <row r="166" spans="1:100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</row>
    <row r="167" spans="1:100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</row>
    <row r="168" spans="1:100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</row>
    <row r="169" spans="1:100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</row>
    <row r="170" spans="1:100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</row>
    <row r="171" spans="1:100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</row>
    <row r="172" spans="1:100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</row>
    <row r="173" spans="1:100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</row>
    <row r="174" spans="1:100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</row>
    <row r="175" spans="1:100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</row>
    <row r="176" spans="1:100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</row>
    <row r="177" spans="1:100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</row>
    <row r="178" spans="1:100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</row>
    <row r="179" spans="1:100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</row>
    <row r="180" spans="1:100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</row>
    <row r="181" spans="1:100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</row>
    <row r="182" spans="1:100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</row>
    <row r="183" spans="1:100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</row>
    <row r="184" spans="1:100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</row>
    <row r="185" spans="1:100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</row>
    <row r="186" spans="1:100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</row>
    <row r="187" spans="1:100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</row>
    <row r="188" spans="1:100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</row>
    <row r="189" spans="1:100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</row>
    <row r="190" spans="1:100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</row>
    <row r="191" spans="1:100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</row>
    <row r="192" spans="1:100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</row>
    <row r="193" spans="1:100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</row>
    <row r="194" spans="1:100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</row>
    <row r="195" spans="1:100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</row>
    <row r="196" spans="1:100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</row>
    <row r="197" spans="1:100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</row>
    <row r="198" spans="1:100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</row>
    <row r="199" spans="1:100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</row>
    <row r="200" spans="1:100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</row>
    <row r="201" spans="1:100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</row>
    <row r="202" spans="1:100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</row>
    <row r="203" spans="1:100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</row>
    <row r="204" spans="1:100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</row>
    <row r="205" spans="1:100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</row>
    <row r="206" spans="1:100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</row>
    <row r="207" spans="1:100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</row>
    <row r="208" spans="1:100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</row>
  </sheetData>
  <sheetProtection sheet="1"/>
  <dataValidations count="158">
    <dataValidation type="decimal" allowBlank="1" showInputMessage="1" showErrorMessage="1" sqref="D12">
      <formula1>-9223372036854780000</formula1>
      <formula2>9223372036854780000</formula2>
    </dataValidation>
    <dataValidation type="decimal" allowBlank="1" showInputMessage="1" showErrorMessage="1" sqref="E12">
      <formula1>-9223372036854780000</formula1>
      <formula2>9223372036854780000</formula2>
    </dataValidation>
    <dataValidation type="decimal" allowBlank="1" showInputMessage="1" showErrorMessage="1" sqref="D14">
      <formula1>-9223372036854780000</formula1>
      <formula2>9223372036854780000</formula2>
    </dataValidation>
    <dataValidation type="decimal" allowBlank="1" showInputMessage="1" showErrorMessage="1" sqref="E14">
      <formula1>-9223372036854780000</formula1>
      <formula2>9223372036854780000</formula2>
    </dataValidation>
    <dataValidation type="decimal" allowBlank="1" showInputMessage="1" showErrorMessage="1" sqref="D15">
      <formula1>-9223372036854780000</formula1>
      <formula2>9223372036854780000</formula2>
    </dataValidation>
    <dataValidation type="decimal" allowBlank="1" showInputMessage="1" showErrorMessage="1" sqref="E15">
      <formula1>-9223372036854780000</formula1>
      <formula2>9223372036854780000</formula2>
    </dataValidation>
    <dataValidation type="decimal" allowBlank="1" showInputMessage="1" showErrorMessage="1" sqref="D16">
      <formula1>-9223372036854780000</formula1>
      <formula2>9223372036854780000</formula2>
    </dataValidation>
    <dataValidation type="decimal" allowBlank="1" showInputMessage="1" showErrorMessage="1" sqref="E16">
      <formula1>-9223372036854780000</formula1>
      <formula2>9223372036854780000</formula2>
    </dataValidation>
    <dataValidation type="decimal" allowBlank="1" showInputMessage="1" showErrorMessage="1" sqref="D17">
      <formula1>-9223372036854780000</formula1>
      <formula2>9223372036854780000</formula2>
    </dataValidation>
    <dataValidation type="decimal" allowBlank="1" showInputMessage="1" showErrorMessage="1" sqref="E17">
      <formula1>-9223372036854780000</formula1>
      <formula2>9223372036854780000</formula2>
    </dataValidation>
    <dataValidation type="decimal" allowBlank="1" showInputMessage="1" showErrorMessage="1" sqref="D19">
      <formula1>-9223372036854780000</formula1>
      <formula2>9223372036854780000</formula2>
    </dataValidation>
    <dataValidation type="decimal" allowBlank="1" showInputMessage="1" showErrorMessage="1" sqref="E19">
      <formula1>-9223372036854780000</formula1>
      <formula2>9223372036854780000</formula2>
    </dataValidation>
    <dataValidation type="decimal" allowBlank="1" showInputMessage="1" showErrorMessage="1" sqref="D20">
      <formula1>-9223372036854780000</formula1>
      <formula2>9223372036854780000</formula2>
    </dataValidation>
    <dataValidation type="decimal" allowBlank="1" showInputMessage="1" showErrorMessage="1" sqref="E20">
      <formula1>-9223372036854780000</formula1>
      <formula2>9223372036854780000</formula2>
    </dataValidation>
    <dataValidation type="decimal" allowBlank="1" showInputMessage="1" showErrorMessage="1" sqref="D21">
      <formula1>-9223372036854780000</formula1>
      <formula2>9223372036854780000</formula2>
    </dataValidation>
    <dataValidation type="decimal" allowBlank="1" showInputMessage="1" showErrorMessage="1" sqref="E21">
      <formula1>-9223372036854780000</formula1>
      <formula2>9223372036854780000</formula2>
    </dataValidation>
    <dataValidation type="decimal" allowBlank="1" showInputMessage="1" showErrorMessage="1" sqref="D22">
      <formula1>-9223372036854780000</formula1>
      <formula2>9223372036854780000</formula2>
    </dataValidation>
    <dataValidation type="decimal" allowBlank="1" showInputMessage="1" showErrorMessage="1" sqref="E22">
      <formula1>-9223372036854780000</formula1>
      <formula2>9223372036854780000</formula2>
    </dataValidation>
    <dataValidation type="decimal" allowBlank="1" showInputMessage="1" showErrorMessage="1" sqref="D24">
      <formula1>-9223372036854780000</formula1>
      <formula2>9223372036854780000</formula2>
    </dataValidation>
    <dataValidation type="decimal" allowBlank="1" showInputMessage="1" showErrorMessage="1" sqref="E24">
      <formula1>-9223372036854780000</formula1>
      <formula2>9223372036854780000</formula2>
    </dataValidation>
    <dataValidation type="decimal" allowBlank="1" showInputMessage="1" showErrorMessage="1" sqref="D25">
      <formula1>-9223372036854780000</formula1>
      <formula2>9223372036854780000</formula2>
    </dataValidation>
    <dataValidation type="decimal" allowBlank="1" showInputMessage="1" showErrorMessage="1" sqref="E25">
      <formula1>-9223372036854780000</formula1>
      <formula2>9223372036854780000</formula2>
    </dataValidation>
    <dataValidation type="decimal" allowBlank="1" showInputMessage="1" showErrorMessage="1" sqref="D26">
      <formula1>-9223372036854780000</formula1>
      <formula2>9223372036854780000</formula2>
    </dataValidation>
    <dataValidation type="decimal" allowBlank="1" showInputMessage="1" showErrorMessage="1" sqref="E26">
      <formula1>-9223372036854780000</formula1>
      <formula2>9223372036854780000</formula2>
    </dataValidation>
    <dataValidation type="decimal" allowBlank="1" showInputMessage="1" showErrorMessage="1" sqref="D28">
      <formula1>-9223372036854780000</formula1>
      <formula2>9223372036854780000</formula2>
    </dataValidation>
    <dataValidation type="decimal" allowBlank="1" showInputMessage="1" showErrorMessage="1" sqref="E28">
      <formula1>-9223372036854780000</formula1>
      <formula2>9223372036854780000</formula2>
    </dataValidation>
    <dataValidation type="decimal" allowBlank="1" showInputMessage="1" showErrorMessage="1" sqref="D29">
      <formula1>-9223372036854780000</formula1>
      <formula2>9223372036854780000</formula2>
    </dataValidation>
    <dataValidation type="decimal" allowBlank="1" showInputMessage="1" showErrorMessage="1" sqref="E29">
      <formula1>-9223372036854780000</formula1>
      <formula2>9223372036854780000</formula2>
    </dataValidation>
    <dataValidation type="decimal" allowBlank="1" showInputMessage="1" showErrorMessage="1" sqref="D31">
      <formula1>-9223372036854780000</formula1>
      <formula2>9223372036854780000</formula2>
    </dataValidation>
    <dataValidation type="decimal" allowBlank="1" showInputMessage="1" showErrorMessage="1" sqref="E31">
      <formula1>-9223372036854780000</formula1>
      <formula2>9223372036854780000</formula2>
    </dataValidation>
    <dataValidation type="decimal" allowBlank="1" showInputMessage="1" showErrorMessage="1" sqref="D32">
      <formula1>-9223372036854780000</formula1>
      <formula2>9223372036854780000</formula2>
    </dataValidation>
    <dataValidation type="decimal" allowBlank="1" showInputMessage="1" showErrorMessage="1" sqref="E32">
      <formula1>-9223372036854780000</formula1>
      <formula2>9223372036854780000</formula2>
    </dataValidation>
    <dataValidation type="decimal" allowBlank="1" showInputMessage="1" showErrorMessage="1" sqref="D33">
      <formula1>-9223372036854780000</formula1>
      <formula2>9223372036854780000</formula2>
    </dataValidation>
    <dataValidation type="decimal" allowBlank="1" showInputMessage="1" showErrorMessage="1" sqref="E33">
      <formula1>-9223372036854780000</formula1>
      <formula2>9223372036854780000</formula2>
    </dataValidation>
    <dataValidation type="decimal" allowBlank="1" showInputMessage="1" showErrorMessage="1" sqref="D34">
      <formula1>-9223372036854780000</formula1>
      <formula2>9223372036854780000</formula2>
    </dataValidation>
    <dataValidation type="decimal" allowBlank="1" showInputMessage="1" showErrorMessage="1" sqref="E34">
      <formula1>-9223372036854780000</formula1>
      <formula2>9223372036854780000</formula2>
    </dataValidation>
    <dataValidation type="decimal" allowBlank="1" showInputMessage="1" showErrorMessage="1" sqref="D35">
      <formula1>-9223372036854780000</formula1>
      <formula2>9223372036854780000</formula2>
    </dataValidation>
    <dataValidation type="decimal" allowBlank="1" showInputMessage="1" showErrorMessage="1" sqref="E35">
      <formula1>-9223372036854780000</formula1>
      <formula2>9223372036854780000</formula2>
    </dataValidation>
    <dataValidation type="decimal" allowBlank="1" showInputMessage="1" showErrorMessage="1" sqref="D38">
      <formula1>-9223372036854780000</formula1>
      <formula2>9223372036854780000</formula2>
    </dataValidation>
    <dataValidation type="decimal" allowBlank="1" showInputMessage="1" showErrorMessage="1" sqref="E38">
      <formula1>-9223372036854780000</formula1>
      <formula2>9223372036854780000</formula2>
    </dataValidation>
    <dataValidation type="decimal" allowBlank="1" showInputMessage="1" showErrorMessage="1" sqref="D39">
      <formula1>-9223372036854780000</formula1>
      <formula2>9223372036854780000</formula2>
    </dataValidation>
    <dataValidation type="decimal" allowBlank="1" showInputMessage="1" showErrorMessage="1" sqref="E39">
      <formula1>-9223372036854780000</formula1>
      <formula2>9223372036854780000</formula2>
    </dataValidation>
    <dataValidation type="decimal" allowBlank="1" showInputMessage="1" showErrorMessage="1" sqref="D40">
      <formula1>-9223372036854780000</formula1>
      <formula2>9223372036854780000</formula2>
    </dataValidation>
    <dataValidation type="decimal" allowBlank="1" showInputMessage="1" showErrorMessage="1" sqref="E40">
      <formula1>-9223372036854780000</formula1>
      <formula2>9223372036854780000</formula2>
    </dataValidation>
    <dataValidation type="decimal" allowBlank="1" showInputMessage="1" showErrorMessage="1" sqref="D41">
      <formula1>-9223372036854780000</formula1>
      <formula2>9223372036854780000</formula2>
    </dataValidation>
    <dataValidation type="decimal" allowBlank="1" showInputMessage="1" showErrorMessage="1" sqref="E41">
      <formula1>-9223372036854780000</formula1>
      <formula2>9223372036854780000</formula2>
    </dataValidation>
    <dataValidation type="decimal" allowBlank="1" showInputMessage="1" showErrorMessage="1" sqref="D42">
      <formula1>-9223372036854780000</formula1>
      <formula2>9223372036854780000</formula2>
    </dataValidation>
    <dataValidation type="decimal" allowBlank="1" showInputMessage="1" showErrorMessage="1" sqref="E42">
      <formula1>-9223372036854780000</formula1>
      <formula2>9223372036854780000</formula2>
    </dataValidation>
    <dataValidation type="decimal" allowBlank="1" showInputMessage="1" showErrorMessage="1" sqref="D43">
      <formula1>-9223372036854780000</formula1>
      <formula2>9223372036854780000</formula2>
    </dataValidation>
    <dataValidation type="decimal" allowBlank="1" showInputMessage="1" showErrorMessage="1" sqref="E43">
      <formula1>-9223372036854780000</formula1>
      <formula2>9223372036854780000</formula2>
    </dataValidation>
    <dataValidation type="decimal" allowBlank="1" showInputMessage="1" showErrorMessage="1" sqref="D44">
      <formula1>-9223372036854780000</formula1>
      <formula2>9223372036854780000</formula2>
    </dataValidation>
    <dataValidation type="decimal" allowBlank="1" showInputMessage="1" showErrorMessage="1" sqref="E44">
      <formula1>-9223372036854780000</formula1>
      <formula2>9223372036854780000</formula2>
    </dataValidation>
    <dataValidation type="decimal" allowBlank="1" showInputMessage="1" showErrorMessage="1" sqref="D45">
      <formula1>-9223372036854780000</formula1>
      <formula2>9223372036854780000</formula2>
    </dataValidation>
    <dataValidation type="decimal" allowBlank="1" showInputMessage="1" showErrorMessage="1" sqref="E45">
      <formula1>-9223372036854780000</formula1>
      <formula2>9223372036854780000</formula2>
    </dataValidation>
    <dataValidation type="decimal" allowBlank="1" showInputMessage="1" showErrorMessage="1" sqref="D46">
      <formula1>-9223372036854780000</formula1>
      <formula2>9223372036854780000</formula2>
    </dataValidation>
    <dataValidation type="decimal" allowBlank="1" showInputMessage="1" showErrorMessage="1" sqref="E46">
      <formula1>-9223372036854780000</formula1>
      <formula2>9223372036854780000</formula2>
    </dataValidation>
    <dataValidation type="decimal" allowBlank="1" showInputMessage="1" showErrorMessage="1" sqref="D47">
      <formula1>-9223372036854780000</formula1>
      <formula2>9223372036854780000</formula2>
    </dataValidation>
    <dataValidation type="decimal" allowBlank="1" showInputMessage="1" showErrorMessage="1" sqref="E47">
      <formula1>-9223372036854780000</formula1>
      <formula2>9223372036854780000</formula2>
    </dataValidation>
    <dataValidation type="decimal" allowBlank="1" showInputMessage="1" showErrorMessage="1" sqref="D48">
      <formula1>-9223372036854780000</formula1>
      <formula2>9223372036854780000</formula2>
    </dataValidation>
    <dataValidation type="decimal" allowBlank="1" showInputMessage="1" showErrorMessage="1" sqref="E48">
      <formula1>-9223372036854780000</formula1>
      <formula2>9223372036854780000</formula2>
    </dataValidation>
    <dataValidation type="decimal" allowBlank="1" showInputMessage="1" showErrorMessage="1" sqref="D49">
      <formula1>-9223372036854780000</formula1>
      <formula2>9223372036854780000</formula2>
    </dataValidation>
    <dataValidation type="decimal" allowBlank="1" showInputMessage="1" showErrorMessage="1" sqref="E49">
      <formula1>-9223372036854780000</formula1>
      <formula2>9223372036854780000</formula2>
    </dataValidation>
    <dataValidation type="decimal" allowBlank="1" showInputMessage="1" showErrorMessage="1" sqref="D52">
      <formula1>-9223372036854780000</formula1>
      <formula2>9223372036854780000</formula2>
    </dataValidation>
    <dataValidation type="decimal" allowBlank="1" showInputMessage="1" showErrorMessage="1" sqref="E52">
      <formula1>-9223372036854780000</formula1>
      <formula2>9223372036854780000</formula2>
    </dataValidation>
    <dataValidation type="decimal" allowBlank="1" showInputMessage="1" showErrorMessage="1" sqref="D53">
      <formula1>-9223372036854780000</formula1>
      <formula2>9223372036854780000</formula2>
    </dataValidation>
    <dataValidation type="decimal" allowBlank="1" showInputMessage="1" showErrorMessage="1" sqref="E53">
      <formula1>-9223372036854780000</formula1>
      <formula2>9223372036854780000</formula2>
    </dataValidation>
    <dataValidation type="decimal" allowBlank="1" showInputMessage="1" showErrorMessage="1" sqref="D54">
      <formula1>-9223372036854780000</formula1>
      <formula2>9223372036854780000</formula2>
    </dataValidation>
    <dataValidation type="decimal" allowBlank="1" showInputMessage="1" showErrorMessage="1" sqref="E54">
      <formula1>-9223372036854780000</formula1>
      <formula2>9223372036854780000</formula2>
    </dataValidation>
    <dataValidation type="decimal" allowBlank="1" showInputMessage="1" showErrorMessage="1" sqref="D55">
      <formula1>-9223372036854780000</formula1>
      <formula2>9223372036854780000</formula2>
    </dataValidation>
    <dataValidation type="decimal" allowBlank="1" showInputMessage="1" showErrorMessage="1" sqref="E55">
      <formula1>-9223372036854780000</formula1>
      <formula2>9223372036854780000</formula2>
    </dataValidation>
    <dataValidation type="decimal" allowBlank="1" showInputMessage="1" showErrorMessage="1" sqref="D56">
      <formula1>-9223372036854780000</formula1>
      <formula2>9223372036854780000</formula2>
    </dataValidation>
    <dataValidation type="decimal" allowBlank="1" showInputMessage="1" showErrorMessage="1" sqref="E56">
      <formula1>-9223372036854780000</formula1>
      <formula2>9223372036854780000</formula2>
    </dataValidation>
    <dataValidation type="decimal" allowBlank="1" showInputMessage="1" showErrorMessage="1" sqref="D57">
      <formula1>-9223372036854780000</formula1>
      <formula2>9223372036854780000</formula2>
    </dataValidation>
    <dataValidation type="decimal" allowBlank="1" showInputMessage="1" showErrorMessage="1" sqref="E57">
      <formula1>-9223372036854780000</formula1>
      <formula2>9223372036854780000</formula2>
    </dataValidation>
    <dataValidation type="decimal" allowBlank="1" showInputMessage="1" showErrorMessage="1" sqref="D60">
      <formula1>-9223372036854780000</formula1>
      <formula2>9223372036854780000</formula2>
    </dataValidation>
    <dataValidation type="decimal" allowBlank="1" showInputMessage="1" showErrorMessage="1" sqref="E60">
      <formula1>-9223372036854780000</formula1>
      <formula2>9223372036854780000</formula2>
    </dataValidation>
    <dataValidation type="decimal" allowBlank="1" showInputMessage="1" showErrorMessage="1" sqref="D61">
      <formula1>-9223372036854780000</formula1>
      <formula2>9223372036854780000</formula2>
    </dataValidation>
    <dataValidation type="decimal" allowBlank="1" showInputMessage="1" showErrorMessage="1" sqref="E61">
      <formula1>-9223372036854780000</formula1>
      <formula2>9223372036854780000</formula2>
    </dataValidation>
    <dataValidation type="decimal" allowBlank="1" showInputMessage="1" showErrorMessage="1" sqref="D62">
      <formula1>-9223372036854780000</formula1>
      <formula2>9223372036854780000</formula2>
    </dataValidation>
    <dataValidation type="decimal" allowBlank="1" showInputMessage="1" showErrorMessage="1" sqref="E62">
      <formula1>-9223372036854780000</formula1>
      <formula2>9223372036854780000</formula2>
    </dataValidation>
    <dataValidation type="decimal" allowBlank="1" showInputMessage="1" showErrorMessage="1" sqref="D63">
      <formula1>-9223372036854780000</formula1>
      <formula2>9223372036854780000</formula2>
    </dataValidation>
    <dataValidation type="decimal" allowBlank="1" showInputMessage="1" showErrorMessage="1" sqref="E63">
      <formula1>-9223372036854780000</formula1>
      <formula2>9223372036854780000</formula2>
    </dataValidation>
    <dataValidation type="decimal" allowBlank="1" showInputMessage="1" showErrorMessage="1" sqref="D64">
      <formula1>-9223372036854780000</formula1>
      <formula2>9223372036854780000</formula2>
    </dataValidation>
    <dataValidation type="decimal" allowBlank="1" showInputMessage="1" showErrorMessage="1" sqref="E64">
      <formula1>-9223372036854780000</formula1>
      <formula2>9223372036854780000</formula2>
    </dataValidation>
    <dataValidation type="decimal" allowBlank="1" showInputMessage="1" showErrorMessage="1" sqref="D65">
      <formula1>-9223372036854780000</formula1>
      <formula2>9223372036854780000</formula2>
    </dataValidation>
    <dataValidation type="decimal" allowBlank="1" showInputMessage="1" showErrorMessage="1" sqref="E65">
      <formula1>-9223372036854780000</formula1>
      <formula2>9223372036854780000</formula2>
    </dataValidation>
    <dataValidation type="decimal" allowBlank="1" showInputMessage="1" showErrorMessage="1" sqref="D67">
      <formula1>-9223372036854780000</formula1>
      <formula2>9223372036854780000</formula2>
    </dataValidation>
    <dataValidation type="decimal" allowBlank="1" showInputMessage="1" showErrorMessage="1" sqref="E67">
      <formula1>-9223372036854780000</formula1>
      <formula2>9223372036854780000</formula2>
    </dataValidation>
    <dataValidation type="decimal" allowBlank="1" showInputMessage="1" showErrorMessage="1" sqref="D68">
      <formula1>-9223372036854780000</formula1>
      <formula2>9223372036854780000</formula2>
    </dataValidation>
    <dataValidation type="decimal" allowBlank="1" showInputMessage="1" showErrorMessage="1" sqref="E68">
      <formula1>-9223372036854780000</formula1>
      <formula2>9223372036854780000</formula2>
    </dataValidation>
    <dataValidation type="decimal" allowBlank="1" showInputMessage="1" showErrorMessage="1" sqref="D69">
      <formula1>-9223372036854780000</formula1>
      <formula2>9223372036854780000</formula2>
    </dataValidation>
    <dataValidation type="decimal" allowBlank="1" showInputMessage="1" showErrorMessage="1" sqref="E69">
      <formula1>-9223372036854780000</formula1>
      <formula2>9223372036854780000</formula2>
    </dataValidation>
    <dataValidation type="decimal" allowBlank="1" showInputMessage="1" showErrorMessage="1" sqref="D71">
      <formula1>-9223372036854780000</formula1>
      <formula2>9223372036854780000</formula2>
    </dataValidation>
    <dataValidation type="decimal" allowBlank="1" showInputMessage="1" showErrorMessage="1" sqref="E71">
      <formula1>-9223372036854780000</formula1>
      <formula2>9223372036854780000</formula2>
    </dataValidation>
    <dataValidation type="decimal" allowBlank="1" showInputMessage="1" showErrorMessage="1" sqref="D72">
      <formula1>-9223372036854780000</formula1>
      <formula2>9223372036854780000</formula2>
    </dataValidation>
    <dataValidation type="decimal" allowBlank="1" showInputMessage="1" showErrorMessage="1" sqref="E72">
      <formula1>-9223372036854780000</formula1>
      <formula2>9223372036854780000</formula2>
    </dataValidation>
    <dataValidation type="decimal" allowBlank="1" showInputMessage="1" showErrorMessage="1" sqref="D73">
      <formula1>-9223372036854780000</formula1>
      <formula2>9223372036854780000</formula2>
    </dataValidation>
    <dataValidation type="decimal" allowBlank="1" showInputMessage="1" showErrorMessage="1" sqref="E73">
      <formula1>-9223372036854780000</formula1>
      <formula2>9223372036854780000</formula2>
    </dataValidation>
    <dataValidation type="decimal" allowBlank="1" showInputMessage="1" showErrorMessage="1" sqref="D74">
      <formula1>-9223372036854780000</formula1>
      <formula2>9223372036854780000</formula2>
    </dataValidation>
    <dataValidation type="decimal" allowBlank="1" showInputMessage="1" showErrorMessage="1" sqref="E74">
      <formula1>-9223372036854780000</formula1>
      <formula2>9223372036854780000</formula2>
    </dataValidation>
    <dataValidation type="decimal" allowBlank="1" showInputMessage="1" showErrorMessage="1" sqref="D75">
      <formula1>-9223372036854780000</formula1>
      <formula2>9223372036854780000</formula2>
    </dataValidation>
    <dataValidation type="decimal" allowBlank="1" showInputMessage="1" showErrorMessage="1" sqref="E75">
      <formula1>-9223372036854780000</formula1>
      <formula2>9223372036854780000</formula2>
    </dataValidation>
    <dataValidation type="decimal" allowBlank="1" showInputMessage="1" showErrorMessage="1" sqref="D76">
      <formula1>-9223372036854780000</formula1>
      <formula2>9223372036854780000</formula2>
    </dataValidation>
    <dataValidation type="decimal" allowBlank="1" showInputMessage="1" showErrorMessage="1" sqref="E76">
      <formula1>-9223372036854780000</formula1>
      <formula2>9223372036854780000</formula2>
    </dataValidation>
    <dataValidation type="decimal" allowBlank="1" showInputMessage="1" showErrorMessage="1" sqref="D77">
      <formula1>-9223372036854780000</formula1>
      <formula2>9223372036854780000</formula2>
    </dataValidation>
    <dataValidation type="decimal" allowBlank="1" showInputMessage="1" showErrorMessage="1" sqref="E77">
      <formula1>-9223372036854780000</formula1>
      <formula2>9223372036854780000</formula2>
    </dataValidation>
    <dataValidation type="decimal" allowBlank="1" showInputMessage="1" showErrorMessage="1" sqref="D79">
      <formula1>-9223372036854780000</formula1>
      <formula2>9223372036854780000</formula2>
    </dataValidation>
    <dataValidation type="decimal" allowBlank="1" showInputMessage="1" showErrorMessage="1" sqref="E79">
      <formula1>-9223372036854780000</formula1>
      <formula2>9223372036854780000</formula2>
    </dataValidation>
    <dataValidation type="decimal" allowBlank="1" showInputMessage="1" showErrorMessage="1" sqref="D80">
      <formula1>-9223372036854780000</formula1>
      <formula2>9223372036854780000</formula2>
    </dataValidation>
    <dataValidation type="decimal" allowBlank="1" showInputMessage="1" showErrorMessage="1" sqref="E80">
      <formula1>-9223372036854780000</formula1>
      <formula2>9223372036854780000</formula2>
    </dataValidation>
    <dataValidation type="decimal" allowBlank="1" showInputMessage="1" showErrorMessage="1" sqref="D81">
      <formula1>-9223372036854780000</formula1>
      <formula2>9223372036854780000</formula2>
    </dataValidation>
    <dataValidation type="decimal" allowBlank="1" showInputMessage="1" showErrorMessage="1" sqref="E81">
      <formula1>-9223372036854780000</formula1>
      <formula2>9223372036854780000</formula2>
    </dataValidation>
    <dataValidation type="decimal" allowBlank="1" showInputMessage="1" showErrorMessage="1" sqref="D82">
      <formula1>-9223372036854780000</formula1>
      <formula2>9223372036854780000</formula2>
    </dataValidation>
    <dataValidation type="decimal" allowBlank="1" showInputMessage="1" showErrorMessage="1" sqref="E82">
      <formula1>-9223372036854780000</formula1>
      <formula2>9223372036854780000</formula2>
    </dataValidation>
    <dataValidation type="decimal" allowBlank="1" showInputMessage="1" showErrorMessage="1" sqref="D83">
      <formula1>-9223372036854780000</formula1>
      <formula2>9223372036854780000</formula2>
    </dataValidation>
    <dataValidation type="decimal" allowBlank="1" showInputMessage="1" showErrorMessage="1" sqref="E83">
      <formula1>-9223372036854780000</formula1>
      <formula2>9223372036854780000</formula2>
    </dataValidation>
    <dataValidation type="decimal" allowBlank="1" showInputMessage="1" showErrorMessage="1" sqref="D84">
      <formula1>-9223372036854780000</formula1>
      <formula2>9223372036854780000</formula2>
    </dataValidation>
    <dataValidation type="decimal" allowBlank="1" showInputMessage="1" showErrorMessage="1" sqref="E84">
      <formula1>-9223372036854780000</formula1>
      <formula2>9223372036854780000</formula2>
    </dataValidation>
    <dataValidation type="decimal" allowBlank="1" showInputMessage="1" showErrorMessage="1" sqref="D85">
      <formula1>-9223372036854780000</formula1>
      <formula2>9223372036854780000</formula2>
    </dataValidation>
    <dataValidation type="decimal" allowBlank="1" showInputMessage="1" showErrorMessage="1" sqref="E85">
      <formula1>-9223372036854780000</formula1>
      <formula2>9223372036854780000</formula2>
    </dataValidation>
    <dataValidation type="decimal" allowBlank="1" showInputMessage="1" showErrorMessage="1" sqref="D86">
      <formula1>-9223372036854780000</formula1>
      <formula2>9223372036854780000</formula2>
    </dataValidation>
    <dataValidation type="decimal" allowBlank="1" showInputMessage="1" showErrorMessage="1" sqref="E86">
      <formula1>-9223372036854780000</formula1>
      <formula2>9223372036854780000</formula2>
    </dataValidation>
    <dataValidation type="decimal" allowBlank="1" showInputMessage="1" showErrorMessage="1" sqref="D89">
      <formula1>-9223372036854780000</formula1>
      <formula2>9223372036854780000</formula2>
    </dataValidation>
    <dataValidation type="decimal" allowBlank="1" showInputMessage="1" showErrorMessage="1" sqref="E89">
      <formula1>-9223372036854780000</formula1>
      <formula2>9223372036854780000</formula2>
    </dataValidation>
    <dataValidation type="decimal" allowBlank="1" showInputMessage="1" showErrorMessage="1" sqref="D90">
      <formula1>-9223372036854780000</formula1>
      <formula2>9223372036854780000</formula2>
    </dataValidation>
    <dataValidation type="decimal" allowBlank="1" showInputMessage="1" showErrorMessage="1" sqref="E90">
      <formula1>-9223372036854780000</formula1>
      <formula2>9223372036854780000</formula2>
    </dataValidation>
    <dataValidation type="decimal" allowBlank="1" showInputMessage="1" showErrorMessage="1" sqref="D91">
      <formula1>-9223372036854780000</formula1>
      <formula2>9223372036854780000</formula2>
    </dataValidation>
    <dataValidation type="decimal" allowBlank="1" showInputMessage="1" showErrorMessage="1" sqref="E91">
      <formula1>-9223372036854780000</formula1>
      <formula2>9223372036854780000</formula2>
    </dataValidation>
    <dataValidation type="decimal" allowBlank="1" showInputMessage="1" showErrorMessage="1" sqref="D92">
      <formula1>-9223372036854780000</formula1>
      <formula2>9223372036854780000</formula2>
    </dataValidation>
    <dataValidation type="decimal" allowBlank="1" showInputMessage="1" showErrorMessage="1" sqref="E92">
      <formula1>-9223372036854780000</formula1>
      <formula2>9223372036854780000</formula2>
    </dataValidation>
    <dataValidation type="decimal" allowBlank="1" showInputMessage="1" showErrorMessage="1" sqref="D93">
      <formula1>-9223372036854780000</formula1>
      <formula2>9223372036854780000</formula2>
    </dataValidation>
    <dataValidation type="decimal" allowBlank="1" showInputMessage="1" showErrorMessage="1" sqref="E93">
      <formula1>-9223372036854780000</formula1>
      <formula2>9223372036854780000</formula2>
    </dataValidation>
    <dataValidation type="decimal" allowBlank="1" showInputMessage="1" showErrorMessage="1" sqref="D95">
      <formula1>-9223372036854780000</formula1>
      <formula2>9223372036854780000</formula2>
    </dataValidation>
    <dataValidation type="decimal" allowBlank="1" showInputMessage="1" showErrorMessage="1" sqref="E95">
      <formula1>-9223372036854780000</formula1>
      <formula2>9223372036854780000</formula2>
    </dataValidation>
    <dataValidation type="decimal" allowBlank="1" showInputMessage="1" showErrorMessage="1" sqref="D96">
      <formula1>-9223372036854780000</formula1>
      <formula2>9223372036854780000</formula2>
    </dataValidation>
    <dataValidation type="decimal" allowBlank="1" showInputMessage="1" showErrorMessage="1" sqref="E96">
      <formula1>-9223372036854780000</formula1>
      <formula2>9223372036854780000</formula2>
    </dataValidation>
    <dataValidation type="decimal" allowBlank="1" showInputMessage="1" showErrorMessage="1" sqref="D97">
      <formula1>-9223372036854780000</formula1>
      <formula2>9223372036854780000</formula2>
    </dataValidation>
    <dataValidation type="decimal" allowBlank="1" showInputMessage="1" showErrorMessage="1" sqref="E97">
      <formula1>-9223372036854780000</formula1>
      <formula2>9223372036854780000</formula2>
    </dataValidation>
    <dataValidation type="decimal" allowBlank="1" showInputMessage="1" showErrorMessage="1" sqref="D98">
      <formula1>-9223372036854780000</formula1>
      <formula2>9223372036854780000</formula2>
    </dataValidation>
    <dataValidation type="decimal" allowBlank="1" showInputMessage="1" showErrorMessage="1" sqref="E98">
      <formula1>-9223372036854780000</formula1>
      <formula2>9223372036854780000</formula2>
    </dataValidation>
    <dataValidation type="decimal" allowBlank="1" showInputMessage="1" showErrorMessage="1" sqref="D99">
      <formula1>-9223372036854780000</formula1>
      <formula2>9223372036854780000</formula2>
    </dataValidation>
    <dataValidation type="decimal" allowBlank="1" showInputMessage="1" showErrorMessage="1" sqref="E99">
      <formula1>-9223372036854780000</formula1>
      <formula2>9223372036854780000</formula2>
    </dataValidation>
    <dataValidation type="decimal" allowBlank="1" showInputMessage="1" showErrorMessage="1" sqref="D100">
      <formula1>-9223372036854780000</formula1>
      <formula2>9223372036854780000</formula2>
    </dataValidation>
    <dataValidation type="decimal" allowBlank="1" showInputMessage="1" showErrorMessage="1" sqref="E100">
      <formula1>-9223372036854780000</formula1>
      <formula2>9223372036854780000</formula2>
    </dataValidation>
    <dataValidation type="decimal" allowBlank="1" showInputMessage="1" showErrorMessage="1" sqref="D101">
      <formula1>-9223372036854780000</formula1>
      <formula2>9223372036854780000</formula2>
    </dataValidation>
    <dataValidation type="decimal" allowBlank="1" showInputMessage="1" showErrorMessage="1" sqref="E101">
      <formula1>-9223372036854780000</formula1>
      <formula2>9223372036854780000</formula2>
    </dataValidation>
    <dataValidation type="decimal" allowBlank="1" showInputMessage="1" showErrorMessage="1" sqref="D103">
      <formula1>-9223372036854780000</formula1>
      <formula2>9223372036854780000</formula2>
    </dataValidation>
    <dataValidation type="decimal" allowBlank="1" showInputMessage="1" showErrorMessage="1" sqref="E103">
      <formula1>-9223372036854780000</formula1>
      <formula2>9223372036854780000</formula2>
    </dataValidation>
    <dataValidation type="decimal" allowBlank="1" showInputMessage="1" showErrorMessage="1" sqref="D104">
      <formula1>-9223372036854780000</formula1>
      <formula2>9223372036854780000</formula2>
    </dataValidation>
    <dataValidation type="decimal" allowBlank="1" showInputMessage="1" showErrorMessage="1" sqref="E104">
      <formula1>-9223372036854780000</formula1>
      <formula2>9223372036854780000</formula2>
    </dataValidation>
    <dataValidation type="decimal" allowBlank="1" showInputMessage="1" showErrorMessage="1" sqref="D105">
      <formula1>-9223372036854780000</formula1>
      <formula2>9223372036854780000</formula2>
    </dataValidation>
    <dataValidation type="decimal" allowBlank="1" showInputMessage="1" showErrorMessage="1" sqref="E105">
      <formula1>-9223372036854780000</formula1>
      <formula2>9223372036854780000</formula2>
    </dataValidation>
    <dataValidation type="decimal" allowBlank="1" showInputMessage="1" showErrorMessage="1" sqref="D106">
      <formula1>-9223372036854780000</formula1>
      <formula2>9223372036854780000</formula2>
    </dataValidation>
    <dataValidation type="decimal" allowBlank="1" showInputMessage="1" showErrorMessage="1" sqref="E106">
      <formula1>-9223372036854780000</formula1>
      <formula2>9223372036854780000</formula2>
    </dataValidation>
    <dataValidation type="decimal" allowBlank="1" showInputMessage="1" showErrorMessage="1" sqref="D107">
      <formula1>-9223372036854780000</formula1>
      <formula2>9223372036854780000</formula2>
    </dataValidation>
    <dataValidation type="decimal" allowBlank="1" showInputMessage="1" showErrorMessage="1" sqref="E107">
      <formula1>-9223372036854780000</formula1>
      <formula2>9223372036854780000</formula2>
    </dataValidation>
    <dataValidation type="decimal" allowBlank="1" showInputMessage="1" showErrorMessage="1" sqref="D108">
      <formula1>-9223372036854780000</formula1>
      <formula2>9223372036854780000</formula2>
    </dataValidation>
    <dataValidation type="decimal" allowBlank="1" showInputMessage="1" showErrorMessage="1" sqref="E108">
      <formula1>-9223372036854780000</formula1>
      <formula2>9223372036854780000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CZ11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4" max="4" width="78.14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1</v>
      </c>
      <c r="B2" s="16">
        <v>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 t="s">
        <v>93</v>
      </c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372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370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16"/>
      <c r="D10" s="58" t="s">
        <v>371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300" customHeight="1">
      <c r="A11" s="45"/>
      <c r="B11" s="16"/>
      <c r="C11" s="45"/>
      <c r="D11" s="5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16"/>
      <c r="B12" s="16"/>
      <c r="C12" s="16"/>
      <c r="D12" s="16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16"/>
      <c r="B13" s="16"/>
      <c r="C13" s="16"/>
      <c r="D13" s="16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16"/>
      <c r="B14" s="16"/>
      <c r="C14" s="16"/>
      <c r="D14" s="16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0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</sheetData>
  <sheetProtection sheet="1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DA114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3" max="3" width="50.00390625" style="0" customWidth="1"/>
    <col min="4" max="5" width="20.00390625" style="0" customWidth="1"/>
  </cols>
  <sheetData>
    <row r="1" spans="1:105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16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</row>
    <row r="2" spans="1:105" ht="409.5" customHeight="1" hidden="1">
      <c r="A2" s="16">
        <v>2</v>
      </c>
      <c r="B2" s="16">
        <v>4</v>
      </c>
      <c r="C2" s="16">
        <v>2</v>
      </c>
      <c r="D2" s="16">
        <v>10</v>
      </c>
      <c r="E2" s="16">
        <v>3</v>
      </c>
      <c r="F2" s="16" t="str">
        <f>c_this</f>
        <v>c2017</v>
      </c>
      <c r="G2" s="16" t="s">
        <v>386</v>
      </c>
      <c r="H2" s="44" t="str">
        <f>c_prev</f>
        <v>c2016</v>
      </c>
      <c r="I2" s="44"/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ht="409.5" customHeight="1" hidden="1">
      <c r="A3" s="16"/>
      <c r="B3" s="16"/>
      <c r="C3" s="16"/>
      <c r="D3" s="45" t="s">
        <v>376</v>
      </c>
      <c r="E3" s="45" t="s">
        <v>377</v>
      </c>
      <c r="F3" s="16"/>
      <c r="G3" s="1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ht="12.75">
      <c r="A4" s="16"/>
      <c r="B4" s="16"/>
      <c r="C4" s="16"/>
      <c r="D4" s="16"/>
      <c r="E4" s="16"/>
      <c r="F4" s="16"/>
      <c r="G4" s="1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1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ht="12.75">
      <c r="A6" s="16"/>
      <c r="B6" s="16"/>
      <c r="C6" s="16"/>
      <c r="D6" s="16"/>
      <c r="E6" s="16"/>
      <c r="F6" s="16"/>
      <c r="G6" s="1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ht="12.75">
      <c r="A7" s="16"/>
      <c r="B7" s="48" t="s">
        <v>373</v>
      </c>
      <c r="C7" s="16"/>
      <c r="D7" s="16"/>
      <c r="E7" s="16"/>
      <c r="F7" s="16"/>
      <c r="G7" s="1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12.75">
      <c r="A8" s="16"/>
      <c r="B8" s="16"/>
      <c r="C8" s="16"/>
      <c r="D8" s="16"/>
      <c r="E8" s="16"/>
      <c r="F8" s="16"/>
      <c r="G8" s="1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12.75">
      <c r="A9" s="16"/>
      <c r="B9" s="16"/>
      <c r="C9" s="16"/>
      <c r="D9" s="16"/>
      <c r="E9" s="16"/>
      <c r="F9" s="16"/>
      <c r="G9" s="1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12.75">
      <c r="A10" s="16"/>
      <c r="B10" s="16"/>
      <c r="C10" s="42"/>
      <c r="D10" s="58" t="s">
        <v>374</v>
      </c>
      <c r="E10" s="58" t="s">
        <v>375</v>
      </c>
      <c r="F10" s="16"/>
      <c r="G10" s="1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2.75">
      <c r="A11" s="45" t="s">
        <v>379</v>
      </c>
      <c r="B11" s="16"/>
      <c r="C11" s="47" t="s">
        <v>378</v>
      </c>
      <c r="D11" s="54"/>
      <c r="E11" s="51"/>
      <c r="F11" s="16"/>
      <c r="G11" s="1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2.75">
      <c r="A12" s="45" t="s">
        <v>381</v>
      </c>
      <c r="B12" s="16"/>
      <c r="C12" s="47" t="s">
        <v>380</v>
      </c>
      <c r="D12" s="54"/>
      <c r="E12" s="51"/>
      <c r="F12" s="16"/>
      <c r="G12" s="1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2.75">
      <c r="A13" s="45" t="s">
        <v>383</v>
      </c>
      <c r="B13" s="16"/>
      <c r="C13" s="47" t="s">
        <v>382</v>
      </c>
      <c r="D13" s="54"/>
      <c r="E13" s="51"/>
      <c r="F13" s="16"/>
      <c r="G13" s="1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12.75">
      <c r="A14" s="45" t="s">
        <v>385</v>
      </c>
      <c r="B14" s="16"/>
      <c r="C14" s="47" t="s">
        <v>384</v>
      </c>
      <c r="D14" s="55"/>
      <c r="E14" s="56"/>
      <c r="F14" s="16"/>
      <c r="G14" s="1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12.75">
      <c r="A15" s="16"/>
      <c r="B15" s="16"/>
      <c r="C15" s="16"/>
      <c r="D15" s="16"/>
      <c r="E15" s="16"/>
      <c r="F15" s="16"/>
      <c r="G15" s="1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12.75">
      <c r="A16" s="16"/>
      <c r="B16" s="16"/>
      <c r="C16" s="16"/>
      <c r="D16" s="16"/>
      <c r="E16" s="16"/>
      <c r="F16" s="16"/>
      <c r="G16" s="1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ht="12.75">
      <c r="A17" s="16"/>
      <c r="B17" s="16"/>
      <c r="C17" s="16"/>
      <c r="D17" s="16"/>
      <c r="E17" s="16"/>
      <c r="F17" s="16"/>
      <c r="G17" s="1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  <row r="112" spans="1:10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</row>
    <row r="113" spans="1:10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</row>
    <row r="114" spans="1:10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</row>
  </sheetData>
  <sheetProtection sheet="1"/>
  <dataValidations count="8">
    <dataValidation type="decimal" allowBlank="1" showInputMessage="1" showErrorMessage="1" sqref="D11">
      <formula1>-9223372036854780000</formula1>
      <formula2>9223372036854780000</formula2>
    </dataValidation>
    <dataValidation type="decimal" allowBlank="1" showInputMessage="1" showErrorMessage="1" sqref="E11">
      <formula1>-9223372036854780000</formula1>
      <formula2>9223372036854780000</formula2>
    </dataValidation>
    <dataValidation type="decimal" allowBlank="1" showInputMessage="1" showErrorMessage="1" sqref="D12">
      <formula1>-9223372036854780000</formula1>
      <formula2>9223372036854780000</formula2>
    </dataValidation>
    <dataValidation type="decimal" allowBlank="1" showInputMessage="1" showErrorMessage="1" sqref="E12">
      <formula1>-9223372036854780000</formula1>
      <formula2>9223372036854780000</formula2>
    </dataValidation>
    <dataValidation type="decimal" allowBlank="1" showInputMessage="1" showErrorMessage="1" sqref="D13">
      <formula1>-9223372036854780000</formula1>
      <formula2>9223372036854780000</formula2>
    </dataValidation>
    <dataValidation type="decimal" allowBlank="1" showInputMessage="1" showErrorMessage="1" sqref="E13">
      <formula1>-9223372036854780000</formula1>
      <formula2>9223372036854780000</formula2>
    </dataValidation>
    <dataValidation type="decimal" allowBlank="1" showInputMessage="1" showErrorMessage="1" sqref="D14">
      <formula1>-9223372036854780000</formula1>
      <formula2>9223372036854780000</formula2>
    </dataValidation>
    <dataValidation type="decimal" allowBlank="1" showInputMessage="1" showErrorMessage="1" sqref="E14">
      <formula1>-9223372036854780000</formula1>
      <formula2>9223372036854780000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CZ121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3" max="3" width="57.28125" style="0" customWidth="1"/>
    <col min="4" max="4" width="20.00390625" style="0" customWidth="1"/>
  </cols>
  <sheetData>
    <row r="1" spans="1:104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44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ht="409.5" customHeight="1" hidden="1">
      <c r="A2" s="16">
        <v>2</v>
      </c>
      <c r="B2" s="16">
        <v>11</v>
      </c>
      <c r="C2" s="16">
        <v>1</v>
      </c>
      <c r="D2" s="16">
        <v>10</v>
      </c>
      <c r="E2" s="16">
        <v>3</v>
      </c>
      <c r="F2" s="16" t="str">
        <f>c_this</f>
        <v>c2017</v>
      </c>
      <c r="G2" s="44" t="s">
        <v>92</v>
      </c>
      <c r="H2" s="44" t="str">
        <f>c_prev</f>
        <v>c2016</v>
      </c>
      <c r="I2" s="44"/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409.5" customHeight="1" hidden="1">
      <c r="A3" s="16"/>
      <c r="B3" s="16"/>
      <c r="C3" s="16"/>
      <c r="D3" s="45" t="s">
        <v>389</v>
      </c>
      <c r="E3" s="16"/>
      <c r="F3" s="1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2.75">
      <c r="A4" s="16"/>
      <c r="B4" s="16"/>
      <c r="C4" s="16"/>
      <c r="D4" s="16"/>
      <c r="E4" s="16"/>
      <c r="F4" s="1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104" ht="12.75">
      <c r="A6" s="16"/>
      <c r="B6" s="16"/>
      <c r="C6" s="16"/>
      <c r="D6" s="16"/>
      <c r="E6" s="16"/>
      <c r="F6" s="1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</row>
    <row r="7" spans="1:104" ht="12.75">
      <c r="A7" s="16"/>
      <c r="B7" s="48" t="s">
        <v>387</v>
      </c>
      <c r="C7" s="16"/>
      <c r="D7" s="16"/>
      <c r="E7" s="16"/>
      <c r="F7" s="1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</row>
    <row r="8" spans="1:104" ht="12.75">
      <c r="A8" s="16"/>
      <c r="B8" s="16"/>
      <c r="C8" s="16"/>
      <c r="D8" s="16"/>
      <c r="E8" s="16"/>
      <c r="F8" s="16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ht="12.75">
      <c r="A9" s="16"/>
      <c r="B9" s="16"/>
      <c r="C9" s="16"/>
      <c r="D9" s="16"/>
      <c r="E9" s="16"/>
      <c r="F9" s="16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ht="12.75">
      <c r="A10" s="16"/>
      <c r="B10" s="16"/>
      <c r="C10" s="42"/>
      <c r="D10" s="58" t="s">
        <v>388</v>
      </c>
      <c r="E10" s="16"/>
      <c r="F10" s="1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ht="12.75">
      <c r="A11" s="45" t="s">
        <v>391</v>
      </c>
      <c r="B11" s="16"/>
      <c r="C11" s="46" t="s">
        <v>390</v>
      </c>
      <c r="D11" s="49"/>
      <c r="E11" s="16"/>
      <c r="F11" s="1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</row>
    <row r="12" spans="1:104" ht="12.75">
      <c r="A12" s="45" t="s">
        <v>393</v>
      </c>
      <c r="B12" s="16"/>
      <c r="C12" s="47" t="s">
        <v>392</v>
      </c>
      <c r="D12" s="51"/>
      <c r="E12" s="16"/>
      <c r="F12" s="1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ht="12.75">
      <c r="A13" s="45" t="s">
        <v>395</v>
      </c>
      <c r="B13" s="16"/>
      <c r="C13" s="47" t="s">
        <v>394</v>
      </c>
      <c r="D13" s="51"/>
      <c r="E13" s="16"/>
      <c r="F13" s="1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ht="12.75">
      <c r="A14" s="45" t="s">
        <v>397</v>
      </c>
      <c r="B14" s="16"/>
      <c r="C14" s="47" t="s">
        <v>396</v>
      </c>
      <c r="D14" s="51"/>
      <c r="E14" s="16"/>
      <c r="F14" s="1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4" ht="12.75">
      <c r="A15" s="45" t="s">
        <v>399</v>
      </c>
      <c r="B15" s="16"/>
      <c r="C15" s="47" t="s">
        <v>398</v>
      </c>
      <c r="D15" s="51"/>
      <c r="E15" s="16"/>
      <c r="F15" s="16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</row>
    <row r="16" spans="1:104" ht="12.75">
      <c r="A16" s="45" t="s">
        <v>401</v>
      </c>
      <c r="B16" s="16"/>
      <c r="C16" s="47" t="s">
        <v>400</v>
      </c>
      <c r="D16" s="51"/>
      <c r="E16" s="16"/>
      <c r="F16" s="16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</row>
    <row r="17" spans="1:104" ht="12.75">
      <c r="A17" s="45" t="s">
        <v>403</v>
      </c>
      <c r="B17" s="16"/>
      <c r="C17" s="47" t="s">
        <v>402</v>
      </c>
      <c r="D17" s="51"/>
      <c r="E17" s="16"/>
      <c r="F17" s="16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</row>
    <row r="18" spans="1:104" ht="12.75">
      <c r="A18" s="45" t="s">
        <v>405</v>
      </c>
      <c r="B18" s="16"/>
      <c r="C18" s="46" t="s">
        <v>404</v>
      </c>
      <c r="D18" s="49"/>
      <c r="E18" s="16"/>
      <c r="F18" s="16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</row>
    <row r="19" spans="1:104" ht="12.75">
      <c r="A19" s="45" t="s">
        <v>407</v>
      </c>
      <c r="B19" s="16"/>
      <c r="C19" s="47" t="s">
        <v>406</v>
      </c>
      <c r="D19" s="51"/>
      <c r="E19" s="16"/>
      <c r="F19" s="16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</row>
    <row r="20" spans="1:104" ht="12.75">
      <c r="A20" s="45" t="s">
        <v>409</v>
      </c>
      <c r="B20" s="16"/>
      <c r="C20" s="47" t="s">
        <v>408</v>
      </c>
      <c r="D20" s="51"/>
      <c r="E20" s="16"/>
      <c r="F20" s="16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</row>
    <row r="21" spans="1:104" ht="12.75">
      <c r="A21" s="45" t="s">
        <v>411</v>
      </c>
      <c r="B21" s="16"/>
      <c r="C21" s="47" t="s">
        <v>410</v>
      </c>
      <c r="D21" s="56"/>
      <c r="E21" s="16"/>
      <c r="F21" s="16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</row>
    <row r="22" spans="1:104" ht="12.75">
      <c r="A22" s="16"/>
      <c r="B22" s="16"/>
      <c r="C22" s="16"/>
      <c r="D22" s="16"/>
      <c r="E22" s="16"/>
      <c r="F22" s="16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</row>
    <row r="23" spans="1:104" ht="12.75">
      <c r="A23" s="16"/>
      <c r="B23" s="16"/>
      <c r="C23" s="16"/>
      <c r="D23" s="16"/>
      <c r="E23" s="16"/>
      <c r="F23" s="1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</row>
    <row r="24" spans="1:104" ht="12.75">
      <c r="A24" s="16"/>
      <c r="B24" s="16"/>
      <c r="C24" s="16"/>
      <c r="D24" s="16"/>
      <c r="E24" s="16"/>
      <c r="F24" s="1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  <row r="112" spans="1:10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</row>
    <row r="113" spans="1:10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</row>
    <row r="114" spans="1:10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</row>
    <row r="115" spans="1:10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</row>
    <row r="116" spans="1:10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</row>
    <row r="117" spans="1:10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</row>
    <row r="118" spans="1:10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</row>
    <row r="119" spans="1:10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</row>
    <row r="120" spans="1:10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</row>
    <row r="121" spans="1:10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</row>
  </sheetData>
  <sheetProtection sheet="1"/>
  <dataValidations count="9">
    <dataValidation type="decimal" allowBlank="1" showInputMessage="1" showErrorMessage="1" sqref="D12">
      <formula1>-9223372036854780000</formula1>
      <formula2>9223372036854780000</formula2>
    </dataValidation>
    <dataValidation type="decimal" allowBlank="1" showInputMessage="1" showErrorMessage="1" sqref="D13">
      <formula1>-9223372036854780000</formula1>
      <formula2>9223372036854780000</formula2>
    </dataValidation>
    <dataValidation type="decimal" allowBlank="1" showInputMessage="1" showErrorMessage="1" sqref="D14">
      <formula1>-9223372036854780000</formula1>
      <formula2>9223372036854780000</formula2>
    </dataValidation>
    <dataValidation type="decimal" allowBlank="1" showInputMessage="1" showErrorMessage="1" sqref="D15">
      <formula1>-9223372036854780000</formula1>
      <formula2>9223372036854780000</formula2>
    </dataValidation>
    <dataValidation type="decimal" allowBlank="1" showInputMessage="1" showErrorMessage="1" sqref="D16">
      <formula1>-9223372036854780000</formula1>
      <formula2>9223372036854780000</formula2>
    </dataValidation>
    <dataValidation type="decimal" allowBlank="1" showInputMessage="1" showErrorMessage="1" sqref="D17">
      <formula1>-9223372036854780000</formula1>
      <formula2>9223372036854780000</formula2>
    </dataValidation>
    <dataValidation type="decimal" allowBlank="1" showInputMessage="1" showErrorMessage="1" sqref="D19">
      <formula1>-9223372036854780000</formula1>
      <formula2>9223372036854780000</formula2>
    </dataValidation>
    <dataValidation type="decimal" allowBlank="1" showInputMessage="1" showErrorMessage="1" sqref="D20">
      <formula1>-9223372036854780000</formula1>
      <formula2>9223372036854780000</formula2>
    </dataValidation>
    <dataValidation type="decimal" allowBlank="1" showInputMessage="1" showErrorMessage="1" sqref="D21">
      <formula1>-9223372036854780000</formula1>
      <formula2>9223372036854780000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DA113"/>
  <sheetViews>
    <sheetView zoomScalePageLayoutView="0" workbookViewId="0" topLeftCell="B4">
      <selection activeCell="B6" sqref="B6"/>
    </sheetView>
  </sheetViews>
  <sheetFormatPr defaultColWidth="9.140625" defaultRowHeight="12.75"/>
  <cols>
    <col min="1" max="1" width="8.8515625" style="0" hidden="1" customWidth="1"/>
    <col min="3" max="3" width="26.28125" style="0" customWidth="1"/>
    <col min="4" max="5" width="20.00390625" style="0" customWidth="1"/>
  </cols>
  <sheetData>
    <row r="1" spans="1:105" ht="409.5" customHeight="1" hidden="1">
      <c r="A1" s="16" t="s">
        <v>83</v>
      </c>
      <c r="B1" s="16" t="s">
        <v>84</v>
      </c>
      <c r="C1" s="16" t="s">
        <v>85</v>
      </c>
      <c r="D1" s="16" t="s">
        <v>86</v>
      </c>
      <c r="E1" s="16" t="s">
        <v>87</v>
      </c>
      <c r="F1" s="16" t="s">
        <v>88</v>
      </c>
      <c r="G1" s="16" t="s">
        <v>89</v>
      </c>
      <c r="H1" s="44" t="s">
        <v>90</v>
      </c>
      <c r="I1" s="44" t="s">
        <v>91</v>
      </c>
      <c r="J1" s="44" t="s">
        <v>94</v>
      </c>
      <c r="K1" s="4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</row>
    <row r="2" spans="1:105" ht="409.5" customHeight="1" hidden="1">
      <c r="A2" s="16">
        <v>2</v>
      </c>
      <c r="B2" s="16">
        <v>3</v>
      </c>
      <c r="C2" s="16">
        <v>2</v>
      </c>
      <c r="D2" s="16">
        <v>10</v>
      </c>
      <c r="E2" s="16">
        <v>3</v>
      </c>
      <c r="F2" s="16" t="str">
        <f>c_this</f>
        <v>c2017</v>
      </c>
      <c r="G2" s="16" t="s">
        <v>386</v>
      </c>
      <c r="H2" s="44" t="str">
        <f>c_prev</f>
        <v>c2016</v>
      </c>
      <c r="I2" s="44"/>
      <c r="J2" s="44">
        <v>0</v>
      </c>
      <c r="K2" s="44">
        <v>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ht="409.5" customHeight="1" hidden="1">
      <c r="A3" s="16"/>
      <c r="B3" s="16"/>
      <c r="C3" s="16"/>
      <c r="D3" s="45" t="s">
        <v>415</v>
      </c>
      <c r="E3" s="45" t="s">
        <v>416</v>
      </c>
      <c r="F3" s="16"/>
      <c r="G3" s="1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ht="12.75">
      <c r="A4" s="16"/>
      <c r="B4" s="16"/>
      <c r="C4" s="16"/>
      <c r="D4" s="16"/>
      <c r="E4" s="16"/>
      <c r="F4" s="16"/>
      <c r="G4" s="1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ht="12.75">
      <c r="A5" s="16"/>
      <c r="B5" s="41" t="str">
        <f>HYPERLINK("#Indice!A1","Torna all'indice")</f>
        <v>Torna all'indice</v>
      </c>
      <c r="C5" s="16"/>
      <c r="D5" s="16"/>
      <c r="E5" s="16"/>
      <c r="F5" s="16"/>
      <c r="G5" s="16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ht="12.75">
      <c r="A6" s="16"/>
      <c r="B6" s="16"/>
      <c r="C6" s="16"/>
      <c r="D6" s="16"/>
      <c r="E6" s="16"/>
      <c r="F6" s="16"/>
      <c r="G6" s="1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ht="12.75">
      <c r="A7" s="16"/>
      <c r="B7" s="48" t="s">
        <v>412</v>
      </c>
      <c r="C7" s="16"/>
      <c r="D7" s="16"/>
      <c r="E7" s="16"/>
      <c r="F7" s="16"/>
      <c r="G7" s="1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12.75">
      <c r="A8" s="16"/>
      <c r="B8" s="16"/>
      <c r="C8" s="16"/>
      <c r="D8" s="16"/>
      <c r="E8" s="16"/>
      <c r="F8" s="16"/>
      <c r="G8" s="1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12.75">
      <c r="A9" s="16"/>
      <c r="B9" s="16"/>
      <c r="C9" s="16"/>
      <c r="D9" s="16"/>
      <c r="E9" s="16"/>
      <c r="F9" s="16"/>
      <c r="G9" s="1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37.5" customHeight="1">
      <c r="A10" s="16"/>
      <c r="B10" s="16"/>
      <c r="C10" s="42"/>
      <c r="D10" s="58" t="s">
        <v>413</v>
      </c>
      <c r="E10" s="58" t="s">
        <v>414</v>
      </c>
      <c r="F10" s="16"/>
      <c r="G10" s="1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2.75">
      <c r="A11" s="45" t="s">
        <v>418</v>
      </c>
      <c r="B11" s="16"/>
      <c r="C11" s="47" t="s">
        <v>417</v>
      </c>
      <c r="D11" s="54"/>
      <c r="E11" s="51"/>
      <c r="F11" s="16"/>
      <c r="G11" s="1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2.75">
      <c r="A12" s="45" t="s">
        <v>420</v>
      </c>
      <c r="B12" s="16"/>
      <c r="C12" s="47" t="s">
        <v>419</v>
      </c>
      <c r="D12" s="54"/>
      <c r="E12" s="51"/>
      <c r="F12" s="16"/>
      <c r="G12" s="1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2.75">
      <c r="A13" s="45" t="s">
        <v>422</v>
      </c>
      <c r="B13" s="16"/>
      <c r="C13" s="47" t="s">
        <v>421</v>
      </c>
      <c r="D13" s="55"/>
      <c r="E13" s="56"/>
      <c r="F13" s="16"/>
      <c r="G13" s="1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12.75">
      <c r="A14" s="16"/>
      <c r="B14" s="16"/>
      <c r="C14" s="16"/>
      <c r="D14" s="16"/>
      <c r="E14" s="16"/>
      <c r="F14" s="16"/>
      <c r="G14" s="1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12.75">
      <c r="A15" s="16"/>
      <c r="B15" s="16"/>
      <c r="C15" s="16"/>
      <c r="D15" s="16"/>
      <c r="E15" s="16"/>
      <c r="F15" s="16"/>
      <c r="G15" s="1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12.75">
      <c r="A16" s="16"/>
      <c r="B16" s="16"/>
      <c r="C16" s="16"/>
      <c r="D16" s="16"/>
      <c r="E16" s="16"/>
      <c r="F16" s="16"/>
      <c r="G16" s="1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0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</row>
    <row r="18" spans="1:100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</row>
    <row r="19" spans="1:100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</row>
    <row r="20" spans="1:100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</row>
    <row r="21" spans="1:100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</row>
    <row r="26" spans="1:100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</row>
    <row r="27" spans="1:10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</row>
    <row r="28" spans="1:100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</row>
    <row r="29" spans="1:10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</row>
    <row r="30" spans="1:100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</row>
    <row r="31" spans="1:10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</row>
    <row r="32" spans="1:10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</row>
    <row r="33" spans="1:10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</row>
    <row r="34" spans="1:10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</row>
    <row r="35" spans="1:10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</row>
    <row r="36" spans="1:10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</row>
    <row r="37" spans="1:100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</row>
    <row r="38" spans="1:100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</row>
    <row r="39" spans="1:100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</row>
    <row r="40" spans="1:100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</row>
    <row r="41" spans="1:100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</row>
    <row r="42" spans="1:10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</row>
    <row r="43" spans="1:100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</row>
    <row r="44" spans="1:100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</row>
    <row r="45" spans="1:10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</row>
    <row r="46" spans="1:10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</row>
    <row r="66" spans="1:10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</row>
    <row r="67" spans="1:10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</row>
    <row r="68" spans="1:10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</row>
    <row r="69" spans="1:10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</row>
    <row r="70" spans="1:10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</row>
    <row r="71" spans="1:10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</row>
    <row r="72" spans="1:10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</row>
    <row r="73" spans="1:10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</row>
    <row r="74" spans="1:10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</row>
    <row r="75" spans="1:10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</row>
    <row r="76" spans="1:10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</row>
    <row r="77" spans="1:10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</row>
    <row r="78" spans="1:10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</row>
    <row r="79" spans="1:10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</row>
    <row r="80" spans="1:10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</row>
    <row r="81" spans="1:10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</row>
    <row r="82" spans="1:10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</row>
    <row r="83" spans="1:10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</row>
    <row r="84" spans="1:10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</row>
    <row r="85" spans="1:10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</row>
    <row r="86" spans="1:10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</row>
    <row r="91" spans="1:10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</row>
    <row r="95" spans="1:10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</row>
    <row r="96" spans="1:10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</row>
    <row r="97" spans="1:10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</row>
    <row r="98" spans="1:10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</row>
    <row r="99" spans="1:10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</row>
    <row r="100" spans="1:10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</row>
    <row r="101" spans="1:10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</row>
    <row r="102" spans="1:10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</row>
    <row r="103" spans="1:10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</row>
    <row r="104" spans="1:10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</row>
    <row r="105" spans="1:10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</row>
    <row r="106" spans="1:10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</row>
    <row r="107" spans="1:10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</row>
    <row r="108" spans="1:10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</row>
    <row r="109" spans="1:10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</row>
    <row r="110" spans="1:10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</row>
    <row r="111" spans="1:10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</row>
    <row r="112" spans="1:10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</row>
    <row r="113" spans="1:10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</row>
  </sheetData>
  <sheetProtection sheet="1"/>
  <dataValidations count="4">
    <dataValidation type="decimal" allowBlank="1" showInputMessage="1" showErrorMessage="1" sqref="D12">
      <formula1>-9223372036854780000</formula1>
      <formula2>9223372036854780000</formula2>
    </dataValidation>
    <dataValidation type="decimal" allowBlank="1" showInputMessage="1" showErrorMessage="1" sqref="E12">
      <formula1>-9223372036854780000</formula1>
      <formula2>9223372036854780000</formula2>
    </dataValidation>
    <dataValidation type="decimal" allowBlank="1" showInputMessage="1" showErrorMessage="1" sqref="D13">
      <formula1>-9223372036854780000</formula1>
      <formula2>9223372036854780000</formula2>
    </dataValidation>
    <dataValidation type="decimal" allowBlank="1" showInputMessage="1" showErrorMessage="1" sqref="E13">
      <formula1>-9223372036854780000</formula1>
      <formula2>9223372036854780000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Panizzolo, Davide</dc:creator>
  <cp:keywords/>
  <dc:description/>
  <cp:lastModifiedBy>Andrea Favaro</cp:lastModifiedBy>
  <dcterms:created xsi:type="dcterms:W3CDTF">2011-05-31T14:56:36Z</dcterms:created>
  <dcterms:modified xsi:type="dcterms:W3CDTF">2017-11-13T10:40:36Z</dcterms:modified>
  <cp:category/>
  <cp:version/>
  <cp:contentType/>
  <cp:contentStatus/>
</cp:coreProperties>
</file>